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bookViews>
    <workbookView xWindow="0" yWindow="0" windowWidth="24000" windowHeight="8790" activeTab="1"/>
  </bookViews>
  <sheets>
    <sheet name="Block Grant funding per KSDE" sheetId="1" r:id="rId1"/>
    <sheet name="Budget at Glance" sheetId="2" r:id="rId2"/>
    <sheet name="employment" sheetId="7" r:id="rId3"/>
  </sheets>
  <externalReferences>
    <externalReference r:id="rId4"/>
    <externalReference r:id="rId5"/>
    <externalReference r:id="rId6"/>
  </externalReferences>
  <definedNames>
    <definedName name="_xlnm._FilterDatabase" localSheetId="0" hidden="1">'Block Grant funding per KSDE'!$B$6:$D$292</definedName>
    <definedName name="_xlnm.Database">#REF!</definedName>
    <definedName name="_xlnm.Print_Titles" localSheetId="0">'Block Grant funding per KSDE'!$1:$6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7" l="1"/>
  <c r="E6" i="7"/>
  <c r="E7" i="7"/>
  <c r="E8" i="7"/>
  <c r="E9" i="7"/>
  <c r="E10" i="7"/>
  <c r="E11" i="7"/>
  <c r="E12" i="7"/>
  <c r="E13" i="7"/>
  <c r="E14" i="7"/>
  <c r="E15" i="7"/>
  <c r="E16" i="7"/>
  <c r="E17" i="7"/>
  <c r="E18" i="7"/>
  <c r="E19" i="7"/>
  <c r="E20" i="7"/>
  <c r="E21" i="7"/>
  <c r="E22" i="7"/>
  <c r="E23" i="7"/>
  <c r="E24" i="7"/>
  <c r="E25" i="7"/>
  <c r="E26" i="7"/>
  <c r="E27" i="7"/>
  <c r="E28" i="7"/>
  <c r="E29" i="7"/>
  <c r="E30" i="7"/>
  <c r="E31" i="7"/>
  <c r="E32" i="7"/>
  <c r="E33" i="7"/>
  <c r="E34" i="7"/>
  <c r="E35" i="7"/>
  <c r="E36" i="7"/>
  <c r="E37" i="7"/>
  <c r="E38" i="7"/>
  <c r="E39" i="7"/>
  <c r="E40" i="7"/>
  <c r="E41" i="7"/>
  <c r="E4" i="7"/>
  <c r="K42" i="7" l="1"/>
  <c r="P42" i="7"/>
  <c r="H42" i="7"/>
  <c r="I42" i="7" s="1"/>
  <c r="Q42" i="7"/>
  <c r="R42" i="7" s="1"/>
  <c r="G42" i="7"/>
  <c r="J42" i="7"/>
  <c r="E42" i="7"/>
  <c r="D6" i="7"/>
  <c r="D7" i="7"/>
  <c r="D8" i="7"/>
  <c r="D9" i="7"/>
  <c r="D10" i="7"/>
  <c r="D11" i="7"/>
  <c r="D12" i="7"/>
  <c r="D13" i="7"/>
  <c r="D14" i="7"/>
  <c r="D15" i="7"/>
  <c r="D16" i="7"/>
  <c r="D17" i="7"/>
  <c r="D18" i="7"/>
  <c r="D19" i="7"/>
  <c r="D20" i="7"/>
  <c r="D21" i="7"/>
  <c r="D22" i="7"/>
  <c r="D23" i="7"/>
  <c r="D24" i="7"/>
  <c r="D25" i="7"/>
  <c r="D26" i="7"/>
  <c r="D27" i="7"/>
  <c r="D28" i="7"/>
  <c r="D29" i="7"/>
  <c r="D30" i="7"/>
  <c r="D31" i="7"/>
  <c r="D32" i="7"/>
  <c r="D33" i="7"/>
  <c r="D34" i="7"/>
  <c r="D35" i="7"/>
  <c r="D36" i="7"/>
  <c r="D37" i="7"/>
  <c r="D38" i="7"/>
  <c r="D39" i="7"/>
  <c r="D40" i="7"/>
  <c r="D41" i="7"/>
  <c r="D5" i="7"/>
  <c r="D4" i="7"/>
  <c r="L42" i="7" l="1"/>
  <c r="D42" i="7"/>
  <c r="F42" i="7"/>
  <c r="O12" i="7" l="1"/>
  <c r="O36" i="7"/>
  <c r="R41" i="7"/>
  <c r="R40" i="7"/>
  <c r="R39" i="7"/>
  <c r="R38" i="7"/>
  <c r="R37" i="7"/>
  <c r="R36" i="7"/>
  <c r="R35" i="7"/>
  <c r="R34" i="7"/>
  <c r="R33" i="7"/>
  <c r="R32" i="7"/>
  <c r="R31" i="7"/>
  <c r="R30" i="7"/>
  <c r="R29" i="7"/>
  <c r="R28" i="7"/>
  <c r="R27" i="7"/>
  <c r="R26" i="7"/>
  <c r="R25" i="7"/>
  <c r="R24" i="7"/>
  <c r="R23" i="7"/>
  <c r="R22" i="7"/>
  <c r="R21" i="7"/>
  <c r="R20" i="7"/>
  <c r="R19" i="7"/>
  <c r="R18" i="7"/>
  <c r="R17" i="7"/>
  <c r="R16" i="7"/>
  <c r="R15" i="7"/>
  <c r="R14" i="7"/>
  <c r="R13" i="7"/>
  <c r="R12" i="7"/>
  <c r="R11" i="7"/>
  <c r="R10" i="7"/>
  <c r="R9" i="7"/>
  <c r="R8" i="7"/>
  <c r="R7" i="7"/>
  <c r="R6" i="7"/>
  <c r="R5" i="7"/>
  <c r="R4" i="7"/>
  <c r="O5" i="7"/>
  <c r="L41" i="7"/>
  <c r="L40" i="7"/>
  <c r="L39" i="7"/>
  <c r="L38" i="7"/>
  <c r="L37" i="7"/>
  <c r="L36" i="7"/>
  <c r="L35" i="7"/>
  <c r="L34" i="7"/>
  <c r="L33" i="7"/>
  <c r="L32" i="7"/>
  <c r="L31" i="7"/>
  <c r="L30" i="7"/>
  <c r="L29" i="7"/>
  <c r="L28" i="7"/>
  <c r="L27" i="7"/>
  <c r="L26" i="7"/>
  <c r="L25" i="7"/>
  <c r="L24" i="7"/>
  <c r="L23" i="7"/>
  <c r="L22" i="7"/>
  <c r="L21" i="7"/>
  <c r="L20" i="7"/>
  <c r="L19" i="7"/>
  <c r="L18" i="7"/>
  <c r="L17" i="7"/>
  <c r="L16" i="7"/>
  <c r="L15" i="7"/>
  <c r="L14" i="7"/>
  <c r="L13" i="7"/>
  <c r="L12" i="7"/>
  <c r="L11" i="7"/>
  <c r="L10" i="7"/>
  <c r="L9" i="7"/>
  <c r="L8" i="7"/>
  <c r="L7" i="7"/>
  <c r="L6" i="7"/>
  <c r="L5" i="7"/>
  <c r="L4" i="7"/>
  <c r="I41" i="7"/>
  <c r="I40" i="7"/>
  <c r="I39" i="7"/>
  <c r="I38" i="7"/>
  <c r="I37" i="7"/>
  <c r="I36" i="7"/>
  <c r="I35" i="7"/>
  <c r="I34" i="7"/>
  <c r="I33" i="7"/>
  <c r="I32" i="7"/>
  <c r="I31" i="7"/>
  <c r="I30" i="7"/>
  <c r="I29" i="7"/>
  <c r="I28" i="7"/>
  <c r="I27" i="7"/>
  <c r="I26" i="7"/>
  <c r="I25" i="7"/>
  <c r="I24" i="7"/>
  <c r="I23" i="7"/>
  <c r="I22" i="7"/>
  <c r="I21" i="7"/>
  <c r="I20" i="7"/>
  <c r="I19" i="7"/>
  <c r="I18" i="7"/>
  <c r="I17" i="7"/>
  <c r="I16" i="7"/>
  <c r="I15" i="7"/>
  <c r="I14" i="7"/>
  <c r="I13" i="7"/>
  <c r="I12" i="7"/>
  <c r="I11" i="7"/>
  <c r="I10" i="7"/>
  <c r="I9" i="7"/>
  <c r="I8" i="7"/>
  <c r="I7" i="7"/>
  <c r="I6" i="7"/>
  <c r="I5" i="7"/>
  <c r="I4" i="7"/>
  <c r="F5" i="7"/>
  <c r="F6" i="7"/>
  <c r="F7" i="7"/>
  <c r="F8" i="7"/>
  <c r="F9" i="7"/>
  <c r="F10" i="7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" i="7"/>
  <c r="O17" i="7" l="1"/>
  <c r="O39" i="7"/>
  <c r="O35" i="7"/>
  <c r="O31" i="7"/>
  <c r="O27" i="7"/>
  <c r="O23" i="7"/>
  <c r="O19" i="7"/>
  <c r="O15" i="7"/>
  <c r="O11" i="7"/>
  <c r="O7" i="7"/>
  <c r="M42" i="7"/>
  <c r="N42" i="7"/>
  <c r="O41" i="7"/>
  <c r="O29" i="7"/>
  <c r="O25" i="7"/>
  <c r="O21" i="7"/>
  <c r="O13" i="7"/>
  <c r="O9" i="7"/>
  <c r="O38" i="7"/>
  <c r="O30" i="7"/>
  <c r="O22" i="7"/>
  <c r="O14" i="7"/>
  <c r="O6" i="7"/>
  <c r="O37" i="7"/>
  <c r="O33" i="7"/>
  <c r="O28" i="7"/>
  <c r="O20" i="7"/>
  <c r="O4" i="7"/>
  <c r="O34" i="7"/>
  <c r="O26" i="7"/>
  <c r="O18" i="7"/>
  <c r="O10" i="7"/>
  <c r="O40" i="7"/>
  <c r="O32" i="7"/>
  <c r="O24" i="7"/>
  <c r="O16" i="7"/>
  <c r="O8" i="7"/>
  <c r="O42" i="7" l="1"/>
  <c r="C44" i="2" l="1"/>
  <c r="C43" i="2"/>
  <c r="Y21" i="2"/>
  <c r="Z21" i="2"/>
  <c r="AA21" i="2"/>
  <c r="AB21" i="2"/>
  <c r="AD21" i="2"/>
  <c r="AE21" i="2"/>
  <c r="AF21" i="2"/>
  <c r="AG21" i="2"/>
  <c r="R21" i="2"/>
  <c r="K21" i="2"/>
  <c r="D21" i="2"/>
  <c r="R23" i="2" l="1"/>
  <c r="K23" i="2"/>
  <c r="D23" i="2"/>
  <c r="R37" i="2"/>
  <c r="K37" i="2"/>
  <c r="D37" i="2"/>
  <c r="I294" i="1" l="1"/>
  <c r="R16" i="2" l="1"/>
  <c r="K16" i="2"/>
  <c r="D16" i="2"/>
  <c r="R12" i="2"/>
  <c r="K12" i="2"/>
  <c r="D12" i="2"/>
  <c r="R11" i="2"/>
  <c r="K11" i="2"/>
  <c r="D11" i="2"/>
  <c r="D13" i="2"/>
  <c r="D14" i="2"/>
  <c r="D15" i="2"/>
  <c r="K15" i="2"/>
  <c r="R15" i="2"/>
  <c r="R6" i="2"/>
  <c r="K6" i="2"/>
  <c r="D6" i="2"/>
  <c r="R5" i="2"/>
  <c r="K5" i="2"/>
  <c r="D5" i="2"/>
  <c r="R4" i="2"/>
  <c r="K4" i="2"/>
  <c r="D4" i="2"/>
  <c r="AD15" i="2" l="1"/>
  <c r="Z15" i="2"/>
  <c r="AA15" i="2"/>
  <c r="AE15" i="2"/>
  <c r="AF15" i="2"/>
  <c r="AG15" i="2" l="1"/>
  <c r="AB15" i="2"/>
  <c r="Y15" i="2"/>
  <c r="AD4" i="2" l="1"/>
  <c r="AE4" i="2"/>
  <c r="AF4" i="2"/>
  <c r="AD5" i="2"/>
  <c r="AE5" i="2"/>
  <c r="AF5" i="2"/>
  <c r="AE6" i="2"/>
  <c r="AF6" i="2"/>
  <c r="AD7" i="2"/>
  <c r="AE7" i="2"/>
  <c r="AF7" i="2"/>
  <c r="AD8" i="2"/>
  <c r="AE8" i="2"/>
  <c r="AF8" i="2"/>
  <c r="AD9" i="2"/>
  <c r="AE9" i="2"/>
  <c r="AF9" i="2"/>
  <c r="AD10" i="2"/>
  <c r="AE10" i="2"/>
  <c r="AF10" i="2"/>
  <c r="AD11" i="2"/>
  <c r="AE11" i="2"/>
  <c r="AF11" i="2"/>
  <c r="AE12" i="2"/>
  <c r="AF12" i="2"/>
  <c r="AD13" i="2"/>
  <c r="AE13" i="2"/>
  <c r="AF13" i="2"/>
  <c r="AD14" i="2"/>
  <c r="AE14" i="2"/>
  <c r="AF14" i="2"/>
  <c r="AD16" i="2"/>
  <c r="AE16" i="2"/>
  <c r="AF16" i="2"/>
  <c r="AD17" i="2"/>
  <c r="AE17" i="2"/>
  <c r="AF17" i="2"/>
  <c r="AD18" i="2"/>
  <c r="AE18" i="2"/>
  <c r="AF18" i="2"/>
  <c r="AD19" i="2"/>
  <c r="AE19" i="2"/>
  <c r="AF19" i="2"/>
  <c r="AD20" i="2"/>
  <c r="AE20" i="2"/>
  <c r="AF20" i="2"/>
  <c r="AE22" i="2"/>
  <c r="AF22" i="2"/>
  <c r="AD23" i="2"/>
  <c r="AE23" i="2"/>
  <c r="AF23" i="2"/>
  <c r="AD24" i="2"/>
  <c r="AE24" i="2"/>
  <c r="AF24" i="2"/>
  <c r="AE25" i="2"/>
  <c r="AF25" i="2"/>
  <c r="AE26" i="2"/>
  <c r="AF26" i="2"/>
  <c r="AD27" i="2"/>
  <c r="AE27" i="2"/>
  <c r="AF27" i="2"/>
  <c r="AE28" i="2"/>
  <c r="AF28" i="2"/>
  <c r="AD29" i="2"/>
  <c r="AE29" i="2"/>
  <c r="AF29" i="2"/>
  <c r="AE30" i="2"/>
  <c r="AF30" i="2"/>
  <c r="AD31" i="2"/>
  <c r="AE31" i="2"/>
  <c r="AF31" i="2"/>
  <c r="AD32" i="2"/>
  <c r="AE32" i="2"/>
  <c r="AF32" i="2"/>
  <c r="AE33" i="2"/>
  <c r="AF33" i="2"/>
  <c r="AD34" i="2"/>
  <c r="AE34" i="2"/>
  <c r="AF34" i="2"/>
  <c r="AE35" i="2"/>
  <c r="AF35" i="2"/>
  <c r="AE36" i="2"/>
  <c r="AF36" i="2"/>
  <c r="AD37" i="2"/>
  <c r="AE37" i="2"/>
  <c r="AF37" i="2"/>
  <c r="AE38" i="2"/>
  <c r="AF38" i="2"/>
  <c r="AE39" i="2"/>
  <c r="AF39" i="2"/>
  <c r="AD40" i="2"/>
  <c r="AE40" i="2"/>
  <c r="AF40" i="2"/>
  <c r="AE3" i="2"/>
  <c r="AF3" i="2"/>
  <c r="Y4" i="2"/>
  <c r="Z4" i="2"/>
  <c r="AA4" i="2"/>
  <c r="AB4" i="2"/>
  <c r="Y5" i="2"/>
  <c r="Z5" i="2"/>
  <c r="AA5" i="2"/>
  <c r="AB5" i="2"/>
  <c r="Z6" i="2"/>
  <c r="AA6" i="2"/>
  <c r="Y7" i="2"/>
  <c r="Z7" i="2"/>
  <c r="AA7" i="2"/>
  <c r="AB7" i="2"/>
  <c r="Y8" i="2"/>
  <c r="Z8" i="2"/>
  <c r="AA8" i="2"/>
  <c r="AB8" i="2"/>
  <c r="Y9" i="2"/>
  <c r="Z9" i="2"/>
  <c r="AA9" i="2"/>
  <c r="AB9" i="2"/>
  <c r="Y10" i="2"/>
  <c r="Z10" i="2"/>
  <c r="AA10" i="2"/>
  <c r="AB10" i="2"/>
  <c r="Y11" i="2"/>
  <c r="Z11" i="2"/>
  <c r="AA11" i="2"/>
  <c r="AB11" i="2"/>
  <c r="Z12" i="2"/>
  <c r="AA12" i="2"/>
  <c r="Y13" i="2"/>
  <c r="Z13" i="2"/>
  <c r="AA13" i="2"/>
  <c r="AB13" i="2"/>
  <c r="Y14" i="2"/>
  <c r="Z14" i="2"/>
  <c r="AA14" i="2"/>
  <c r="AB14" i="2"/>
  <c r="Y16" i="2"/>
  <c r="Z16" i="2"/>
  <c r="AA16" i="2"/>
  <c r="AB16" i="2"/>
  <c r="Y17" i="2"/>
  <c r="Z17" i="2"/>
  <c r="AA17" i="2"/>
  <c r="AB17" i="2"/>
  <c r="Y18" i="2"/>
  <c r="Z18" i="2"/>
  <c r="AA18" i="2"/>
  <c r="AB18" i="2"/>
  <c r="Y19" i="2"/>
  <c r="Z19" i="2"/>
  <c r="AA19" i="2"/>
  <c r="AB19" i="2"/>
  <c r="Y20" i="2"/>
  <c r="Z20" i="2"/>
  <c r="AA20" i="2"/>
  <c r="AB20" i="2"/>
  <c r="Z22" i="2"/>
  <c r="AA22" i="2"/>
  <c r="Y23" i="2"/>
  <c r="Z23" i="2"/>
  <c r="AA23" i="2"/>
  <c r="AB23" i="2"/>
  <c r="Y24" i="2"/>
  <c r="Z24" i="2"/>
  <c r="AA24" i="2"/>
  <c r="AB24" i="2"/>
  <c r="Z25" i="2"/>
  <c r="AA25" i="2"/>
  <c r="Z26" i="2"/>
  <c r="AA26" i="2"/>
  <c r="Y27" i="2"/>
  <c r="Z27" i="2"/>
  <c r="AA27" i="2"/>
  <c r="AB27" i="2"/>
  <c r="Z28" i="2"/>
  <c r="AA28" i="2"/>
  <c r="Y29" i="2"/>
  <c r="Z29" i="2"/>
  <c r="AA29" i="2"/>
  <c r="AB29" i="2"/>
  <c r="Z30" i="2"/>
  <c r="AA30" i="2"/>
  <c r="Y31" i="2"/>
  <c r="Z31" i="2"/>
  <c r="AA31" i="2"/>
  <c r="AB31" i="2"/>
  <c r="Y32" i="2"/>
  <c r="Z32" i="2"/>
  <c r="AA32" i="2"/>
  <c r="AB32" i="2"/>
  <c r="Z33" i="2"/>
  <c r="AA33" i="2"/>
  <c r="Y34" i="2"/>
  <c r="Z34" i="2"/>
  <c r="AA34" i="2"/>
  <c r="AB34" i="2"/>
  <c r="Z35" i="2"/>
  <c r="AA35" i="2"/>
  <c r="Z36" i="2"/>
  <c r="AA36" i="2"/>
  <c r="Y37" i="2"/>
  <c r="Z37" i="2"/>
  <c r="AA37" i="2"/>
  <c r="AB37" i="2"/>
  <c r="Z38" i="2"/>
  <c r="AA38" i="2"/>
  <c r="Z39" i="2"/>
  <c r="AA39" i="2"/>
  <c r="Y40" i="2"/>
  <c r="Z40" i="2"/>
  <c r="AA40" i="2"/>
  <c r="AB40" i="2"/>
  <c r="Z3" i="2"/>
  <c r="AA3" i="2"/>
  <c r="AG4" i="2"/>
  <c r="AG5" i="2"/>
  <c r="AG7" i="2"/>
  <c r="AG8" i="2"/>
  <c r="AG9" i="2"/>
  <c r="AG10" i="2"/>
  <c r="AG11" i="2"/>
  <c r="AG13" i="2"/>
  <c r="AG14" i="2"/>
  <c r="AG16" i="2"/>
  <c r="AG17" i="2"/>
  <c r="AG18" i="2"/>
  <c r="AG19" i="2"/>
  <c r="AG20" i="2"/>
  <c r="AG23" i="2"/>
  <c r="AG24" i="2"/>
  <c r="AG27" i="2"/>
  <c r="AG29" i="2"/>
  <c r="AG31" i="2"/>
  <c r="AG32" i="2"/>
  <c r="AG34" i="2"/>
  <c r="AG37" i="2"/>
  <c r="AG40" i="2"/>
  <c r="S41" i="2"/>
  <c r="T41" i="2"/>
  <c r="L41" i="2"/>
  <c r="M41" i="2"/>
  <c r="E41" i="2"/>
  <c r="F41" i="2"/>
  <c r="W41" i="2" l="1"/>
  <c r="V41" i="2"/>
  <c r="U41" i="2"/>
  <c r="P41" i="2"/>
  <c r="O41" i="2"/>
  <c r="N41" i="2"/>
  <c r="I41" i="2"/>
  <c r="H41" i="2"/>
  <c r="G41" i="2"/>
  <c r="D40" i="2"/>
  <c r="R39" i="2"/>
  <c r="K39" i="2"/>
  <c r="D39" i="2"/>
  <c r="R38" i="2"/>
  <c r="K38" i="2"/>
  <c r="D38" i="2"/>
  <c r="R36" i="2"/>
  <c r="K36" i="2"/>
  <c r="D36" i="2"/>
  <c r="R35" i="2"/>
  <c r="K35" i="2"/>
  <c r="D35" i="2"/>
  <c r="D34" i="2"/>
  <c r="R33" i="2"/>
  <c r="K33" i="2"/>
  <c r="D33" i="2"/>
  <c r="D32" i="2"/>
  <c r="D31" i="2"/>
  <c r="R30" i="2"/>
  <c r="K30" i="2"/>
  <c r="D30" i="2"/>
  <c r="D29" i="2"/>
  <c r="R28" i="2"/>
  <c r="K28" i="2"/>
  <c r="D28" i="2"/>
  <c r="D27" i="2"/>
  <c r="R26" i="2"/>
  <c r="K26" i="2"/>
  <c r="D26" i="2"/>
  <c r="R25" i="2"/>
  <c r="K25" i="2"/>
  <c r="D25" i="2"/>
  <c r="D24" i="2"/>
  <c r="R22" i="2"/>
  <c r="K22" i="2"/>
  <c r="D22" i="2"/>
  <c r="D20" i="2"/>
  <c r="D19" i="2"/>
  <c r="D18" i="2"/>
  <c r="D17" i="2"/>
  <c r="AD12" i="2"/>
  <c r="D10" i="2"/>
  <c r="D9" i="2"/>
  <c r="D8" i="2"/>
  <c r="D7" i="2"/>
  <c r="R3" i="2"/>
  <c r="K3" i="2"/>
  <c r="D3" i="2"/>
  <c r="AD3" i="2" l="1"/>
  <c r="AD36" i="2"/>
  <c r="AD22" i="2"/>
  <c r="AD33" i="2"/>
  <c r="AG36" i="2"/>
  <c r="AB36" i="2"/>
  <c r="Y36" i="2"/>
  <c r="AG33" i="2"/>
  <c r="AB33" i="2"/>
  <c r="Y33" i="2"/>
  <c r="AG22" i="2"/>
  <c r="AB22" i="2"/>
  <c r="Y22" i="2"/>
  <c r="AG3" i="2"/>
  <c r="Y3" i="2"/>
  <c r="AB3" i="2"/>
  <c r="AA41" i="2"/>
  <c r="Z41" i="2"/>
  <c r="AE41" i="2"/>
  <c r="AF41" i="2"/>
  <c r="AD35" i="2"/>
  <c r="AD26" i="2"/>
  <c r="AD38" i="2"/>
  <c r="AD30" i="2"/>
  <c r="AD6" i="2"/>
  <c r="AD39" i="2"/>
  <c r="AD28" i="2"/>
  <c r="AD25" i="2"/>
  <c r="Y25" i="2"/>
  <c r="AB25" i="2"/>
  <c r="AG38" i="2"/>
  <c r="Y30" i="2"/>
  <c r="AB30" i="2"/>
  <c r="Y28" i="2"/>
  <c r="AB28" i="2"/>
  <c r="Y26" i="2"/>
  <c r="AB26" i="2"/>
  <c r="Y35" i="2"/>
  <c r="AB35" i="2"/>
  <c r="AG26" i="2"/>
  <c r="Y38" i="2"/>
  <c r="AB38" i="2"/>
  <c r="Y6" i="2"/>
  <c r="AB6" i="2"/>
  <c r="Y39" i="2"/>
  <c r="AB39" i="2"/>
  <c r="Y12" i="2"/>
  <c r="AB12" i="2"/>
  <c r="AG25" i="2"/>
  <c r="AG28" i="2"/>
  <c r="AG39" i="2"/>
  <c r="AG30" i="2"/>
  <c r="AG12" i="2"/>
  <c r="AG6" i="2"/>
  <c r="AG35" i="2"/>
  <c r="R41" i="2"/>
  <c r="K41" i="2"/>
  <c r="D41" i="2"/>
  <c r="H315" i="1"/>
  <c r="G315" i="1"/>
  <c r="F315" i="1"/>
  <c r="E315" i="1"/>
  <c r="I314" i="1"/>
  <c r="I313" i="1"/>
  <c r="I312" i="1"/>
  <c r="I311" i="1"/>
  <c r="I310" i="1"/>
  <c r="H292" i="1"/>
  <c r="G292" i="1"/>
  <c r="F292" i="1"/>
  <c r="E292" i="1"/>
  <c r="H291" i="1"/>
  <c r="G291" i="1"/>
  <c r="F291" i="1"/>
  <c r="E291" i="1"/>
  <c r="H290" i="1"/>
  <c r="G290" i="1"/>
  <c r="F290" i="1"/>
  <c r="E290" i="1"/>
  <c r="H289" i="1"/>
  <c r="G289" i="1"/>
  <c r="F289" i="1"/>
  <c r="E289" i="1"/>
  <c r="H288" i="1"/>
  <c r="G288" i="1"/>
  <c r="F288" i="1"/>
  <c r="E288" i="1"/>
  <c r="H287" i="1"/>
  <c r="G287" i="1"/>
  <c r="F287" i="1"/>
  <c r="E287" i="1"/>
  <c r="H286" i="1"/>
  <c r="G286" i="1"/>
  <c r="F286" i="1"/>
  <c r="E286" i="1"/>
  <c r="H285" i="1"/>
  <c r="G285" i="1"/>
  <c r="F285" i="1"/>
  <c r="E285" i="1"/>
  <c r="H284" i="1"/>
  <c r="G284" i="1"/>
  <c r="F284" i="1"/>
  <c r="E284" i="1"/>
  <c r="H283" i="1"/>
  <c r="G283" i="1"/>
  <c r="F283" i="1"/>
  <c r="E283" i="1"/>
  <c r="H282" i="1"/>
  <c r="G282" i="1"/>
  <c r="F282" i="1"/>
  <c r="E282" i="1"/>
  <c r="H281" i="1"/>
  <c r="G281" i="1"/>
  <c r="G306" i="1" s="1"/>
  <c r="F281" i="1"/>
  <c r="F306" i="1" s="1"/>
  <c r="E281" i="1"/>
  <c r="E306" i="1" s="1"/>
  <c r="H280" i="1"/>
  <c r="G280" i="1"/>
  <c r="F280" i="1"/>
  <c r="E280" i="1"/>
  <c r="H279" i="1"/>
  <c r="G279" i="1"/>
  <c r="F279" i="1"/>
  <c r="E279" i="1"/>
  <c r="H278" i="1"/>
  <c r="G278" i="1"/>
  <c r="F278" i="1"/>
  <c r="E278" i="1"/>
  <c r="H277" i="1"/>
  <c r="G277" i="1"/>
  <c r="F277" i="1"/>
  <c r="E277" i="1"/>
  <c r="H276" i="1"/>
  <c r="G276" i="1"/>
  <c r="F276" i="1"/>
  <c r="E276" i="1"/>
  <c r="H275" i="1"/>
  <c r="G275" i="1"/>
  <c r="F275" i="1"/>
  <c r="E275" i="1"/>
  <c r="H274" i="1"/>
  <c r="G274" i="1"/>
  <c r="F274" i="1"/>
  <c r="E274" i="1"/>
  <c r="H273" i="1"/>
  <c r="G273" i="1"/>
  <c r="F273" i="1"/>
  <c r="E273" i="1"/>
  <c r="H272" i="1"/>
  <c r="G272" i="1"/>
  <c r="F272" i="1"/>
  <c r="E272" i="1"/>
  <c r="H271" i="1"/>
  <c r="G271" i="1"/>
  <c r="F271" i="1"/>
  <c r="E271" i="1"/>
  <c r="H270" i="1"/>
  <c r="G270" i="1"/>
  <c r="F270" i="1"/>
  <c r="E270" i="1"/>
  <c r="H269" i="1"/>
  <c r="G269" i="1"/>
  <c r="F269" i="1"/>
  <c r="E269" i="1"/>
  <c r="H268" i="1"/>
  <c r="G268" i="1"/>
  <c r="F268" i="1"/>
  <c r="E268" i="1"/>
  <c r="H267" i="1"/>
  <c r="G267" i="1"/>
  <c r="F267" i="1"/>
  <c r="E267" i="1"/>
  <c r="H266" i="1"/>
  <c r="G266" i="1"/>
  <c r="F266" i="1"/>
  <c r="E266" i="1"/>
  <c r="H265" i="1"/>
  <c r="G265" i="1"/>
  <c r="F265" i="1"/>
  <c r="E265" i="1"/>
  <c r="H264" i="1"/>
  <c r="G264" i="1"/>
  <c r="F264" i="1"/>
  <c r="E264" i="1"/>
  <c r="H263" i="1"/>
  <c r="G263" i="1"/>
  <c r="F263" i="1"/>
  <c r="E263" i="1"/>
  <c r="H262" i="1"/>
  <c r="G262" i="1"/>
  <c r="F262" i="1"/>
  <c r="E262" i="1"/>
  <c r="H261" i="1"/>
  <c r="G261" i="1"/>
  <c r="F261" i="1"/>
  <c r="E261" i="1"/>
  <c r="H260" i="1"/>
  <c r="G260" i="1"/>
  <c r="F260" i="1"/>
  <c r="E260" i="1"/>
  <c r="H259" i="1"/>
  <c r="G259" i="1"/>
  <c r="F259" i="1"/>
  <c r="E259" i="1"/>
  <c r="H258" i="1"/>
  <c r="G258" i="1"/>
  <c r="F258" i="1"/>
  <c r="E258" i="1"/>
  <c r="H257" i="1"/>
  <c r="G257" i="1"/>
  <c r="F257" i="1"/>
  <c r="E257" i="1"/>
  <c r="H256" i="1"/>
  <c r="G256" i="1"/>
  <c r="F256" i="1"/>
  <c r="E256" i="1"/>
  <c r="H255" i="1"/>
  <c r="G255" i="1"/>
  <c r="F255" i="1"/>
  <c r="E255" i="1"/>
  <c r="H254" i="1"/>
  <c r="G254" i="1"/>
  <c r="F254" i="1"/>
  <c r="E254" i="1"/>
  <c r="H253" i="1"/>
  <c r="G253" i="1"/>
  <c r="F253" i="1"/>
  <c r="E253" i="1"/>
  <c r="H252" i="1"/>
  <c r="G252" i="1"/>
  <c r="F252" i="1"/>
  <c r="E252" i="1"/>
  <c r="H251" i="1"/>
  <c r="G251" i="1"/>
  <c r="F251" i="1"/>
  <c r="E251" i="1"/>
  <c r="H250" i="1"/>
  <c r="G250" i="1"/>
  <c r="F250" i="1"/>
  <c r="E250" i="1"/>
  <c r="H249" i="1"/>
  <c r="G249" i="1"/>
  <c r="F249" i="1"/>
  <c r="E249" i="1"/>
  <c r="H248" i="1"/>
  <c r="G248" i="1"/>
  <c r="F248" i="1"/>
  <c r="E248" i="1"/>
  <c r="H247" i="1"/>
  <c r="G247" i="1"/>
  <c r="F247" i="1"/>
  <c r="E247" i="1"/>
  <c r="H246" i="1"/>
  <c r="G246" i="1"/>
  <c r="F246" i="1"/>
  <c r="E246" i="1"/>
  <c r="H245" i="1"/>
  <c r="G245" i="1"/>
  <c r="F245" i="1"/>
  <c r="E245" i="1"/>
  <c r="H244" i="1"/>
  <c r="G244" i="1"/>
  <c r="F244" i="1"/>
  <c r="E244" i="1"/>
  <c r="H243" i="1"/>
  <c r="G243" i="1"/>
  <c r="F243" i="1"/>
  <c r="E243" i="1"/>
  <c r="H242" i="1"/>
  <c r="G242" i="1"/>
  <c r="F242" i="1"/>
  <c r="E242" i="1"/>
  <c r="H241" i="1"/>
  <c r="G241" i="1"/>
  <c r="F241" i="1"/>
  <c r="E241" i="1"/>
  <c r="H240" i="1"/>
  <c r="G240" i="1"/>
  <c r="F240" i="1"/>
  <c r="E240" i="1"/>
  <c r="H239" i="1"/>
  <c r="G239" i="1"/>
  <c r="F239" i="1"/>
  <c r="E239" i="1"/>
  <c r="H238" i="1"/>
  <c r="G238" i="1"/>
  <c r="F238" i="1"/>
  <c r="E238" i="1"/>
  <c r="H237" i="1"/>
  <c r="G237" i="1"/>
  <c r="F237" i="1"/>
  <c r="E237" i="1"/>
  <c r="H236" i="1"/>
  <c r="G236" i="1"/>
  <c r="F236" i="1"/>
  <c r="E236" i="1"/>
  <c r="H235" i="1"/>
  <c r="G235" i="1"/>
  <c r="F235" i="1"/>
  <c r="E235" i="1"/>
  <c r="H234" i="1"/>
  <c r="G234" i="1"/>
  <c r="F234" i="1"/>
  <c r="E234" i="1"/>
  <c r="H233" i="1"/>
  <c r="G233" i="1"/>
  <c r="F233" i="1"/>
  <c r="E233" i="1"/>
  <c r="H232" i="1"/>
  <c r="G232" i="1"/>
  <c r="F232" i="1"/>
  <c r="E232" i="1"/>
  <c r="H231" i="1"/>
  <c r="G231" i="1"/>
  <c r="F231" i="1"/>
  <c r="E231" i="1"/>
  <c r="H230" i="1"/>
  <c r="G230" i="1"/>
  <c r="F230" i="1"/>
  <c r="E230" i="1"/>
  <c r="H229" i="1"/>
  <c r="G229" i="1"/>
  <c r="F229" i="1"/>
  <c r="E229" i="1"/>
  <c r="H228" i="1"/>
  <c r="G228" i="1"/>
  <c r="F228" i="1"/>
  <c r="E228" i="1"/>
  <c r="H227" i="1"/>
  <c r="G227" i="1"/>
  <c r="F227" i="1"/>
  <c r="E227" i="1"/>
  <c r="H226" i="1"/>
  <c r="G226" i="1"/>
  <c r="F226" i="1"/>
  <c r="E226" i="1"/>
  <c r="H225" i="1"/>
  <c r="G225" i="1"/>
  <c r="F225" i="1"/>
  <c r="E225" i="1"/>
  <c r="H224" i="1"/>
  <c r="G224" i="1"/>
  <c r="F224" i="1"/>
  <c r="E224" i="1"/>
  <c r="H223" i="1"/>
  <c r="G223" i="1"/>
  <c r="F223" i="1"/>
  <c r="E223" i="1"/>
  <c r="H222" i="1"/>
  <c r="G222" i="1"/>
  <c r="F222" i="1"/>
  <c r="E222" i="1"/>
  <c r="H221" i="1"/>
  <c r="G221" i="1"/>
  <c r="F221" i="1"/>
  <c r="E221" i="1"/>
  <c r="H220" i="1"/>
  <c r="G220" i="1"/>
  <c r="F220" i="1"/>
  <c r="E220" i="1"/>
  <c r="H219" i="1"/>
  <c r="G219" i="1"/>
  <c r="F219" i="1"/>
  <c r="E219" i="1"/>
  <c r="H218" i="1"/>
  <c r="G218" i="1"/>
  <c r="F218" i="1"/>
  <c r="E218" i="1"/>
  <c r="H217" i="1"/>
  <c r="G217" i="1"/>
  <c r="F217" i="1"/>
  <c r="E217" i="1"/>
  <c r="H216" i="1"/>
  <c r="G216" i="1"/>
  <c r="F216" i="1"/>
  <c r="E216" i="1"/>
  <c r="H215" i="1"/>
  <c r="G215" i="1"/>
  <c r="F215" i="1"/>
  <c r="E215" i="1"/>
  <c r="H214" i="1"/>
  <c r="G214" i="1"/>
  <c r="F214" i="1"/>
  <c r="E214" i="1"/>
  <c r="H213" i="1"/>
  <c r="G213" i="1"/>
  <c r="F213" i="1"/>
  <c r="E213" i="1"/>
  <c r="H212" i="1"/>
  <c r="G212" i="1"/>
  <c r="F212" i="1"/>
  <c r="E212" i="1"/>
  <c r="H211" i="1"/>
  <c r="G211" i="1"/>
  <c r="F211" i="1"/>
  <c r="E211" i="1"/>
  <c r="H210" i="1"/>
  <c r="G210" i="1"/>
  <c r="F210" i="1"/>
  <c r="E210" i="1"/>
  <c r="H209" i="1"/>
  <c r="G209" i="1"/>
  <c r="F209" i="1"/>
  <c r="E209" i="1"/>
  <c r="H208" i="1"/>
  <c r="G208" i="1"/>
  <c r="F208" i="1"/>
  <c r="E208" i="1"/>
  <c r="H207" i="1"/>
  <c r="G207" i="1"/>
  <c r="F207" i="1"/>
  <c r="E207" i="1"/>
  <c r="H206" i="1"/>
  <c r="G206" i="1"/>
  <c r="F206" i="1"/>
  <c r="E206" i="1"/>
  <c r="H205" i="1"/>
  <c r="G205" i="1"/>
  <c r="F205" i="1"/>
  <c r="E205" i="1"/>
  <c r="H204" i="1"/>
  <c r="G204" i="1"/>
  <c r="F204" i="1"/>
  <c r="E204" i="1"/>
  <c r="H203" i="1"/>
  <c r="G203" i="1"/>
  <c r="F203" i="1"/>
  <c r="E203" i="1"/>
  <c r="H202" i="1"/>
  <c r="G202" i="1"/>
  <c r="F202" i="1"/>
  <c r="E202" i="1"/>
  <c r="H201" i="1"/>
  <c r="G201" i="1"/>
  <c r="F201" i="1"/>
  <c r="E201" i="1"/>
  <c r="H200" i="1"/>
  <c r="G200" i="1"/>
  <c r="F200" i="1"/>
  <c r="E200" i="1"/>
  <c r="H199" i="1"/>
  <c r="G199" i="1"/>
  <c r="F199" i="1"/>
  <c r="E199" i="1"/>
  <c r="H198" i="1"/>
  <c r="G198" i="1"/>
  <c r="F198" i="1"/>
  <c r="E198" i="1"/>
  <c r="H197" i="1"/>
  <c r="G197" i="1"/>
  <c r="F197" i="1"/>
  <c r="E197" i="1"/>
  <c r="H196" i="1"/>
  <c r="G196" i="1"/>
  <c r="F196" i="1"/>
  <c r="E196" i="1"/>
  <c r="H195" i="1"/>
  <c r="G195" i="1"/>
  <c r="F195" i="1"/>
  <c r="E195" i="1"/>
  <c r="H194" i="1"/>
  <c r="G194" i="1"/>
  <c r="F194" i="1"/>
  <c r="E194" i="1"/>
  <c r="H193" i="1"/>
  <c r="G193" i="1"/>
  <c r="F193" i="1"/>
  <c r="E193" i="1"/>
  <c r="H192" i="1"/>
  <c r="G192" i="1"/>
  <c r="F192" i="1"/>
  <c r="E192" i="1"/>
  <c r="H191" i="1"/>
  <c r="G191" i="1"/>
  <c r="F191" i="1"/>
  <c r="E191" i="1"/>
  <c r="H190" i="1"/>
  <c r="G190" i="1"/>
  <c r="F190" i="1"/>
  <c r="E190" i="1"/>
  <c r="H189" i="1"/>
  <c r="G189" i="1"/>
  <c r="F189" i="1"/>
  <c r="E189" i="1"/>
  <c r="H188" i="1"/>
  <c r="G188" i="1"/>
  <c r="F188" i="1"/>
  <c r="E188" i="1"/>
  <c r="H187" i="1"/>
  <c r="G187" i="1"/>
  <c r="F187" i="1"/>
  <c r="E187" i="1"/>
  <c r="H186" i="1"/>
  <c r="G186" i="1"/>
  <c r="F186" i="1"/>
  <c r="E186" i="1"/>
  <c r="H185" i="1"/>
  <c r="G185" i="1"/>
  <c r="F185" i="1"/>
  <c r="E185" i="1"/>
  <c r="H184" i="1"/>
  <c r="G184" i="1"/>
  <c r="F184" i="1"/>
  <c r="E184" i="1"/>
  <c r="H183" i="1"/>
  <c r="G183" i="1"/>
  <c r="F183" i="1"/>
  <c r="E183" i="1"/>
  <c r="H182" i="1"/>
  <c r="G182" i="1"/>
  <c r="F182" i="1"/>
  <c r="E182" i="1"/>
  <c r="H181" i="1"/>
  <c r="G181" i="1"/>
  <c r="F181" i="1"/>
  <c r="E181" i="1"/>
  <c r="H180" i="1"/>
  <c r="G180" i="1"/>
  <c r="F180" i="1"/>
  <c r="E180" i="1"/>
  <c r="H179" i="1"/>
  <c r="G179" i="1"/>
  <c r="F179" i="1"/>
  <c r="E179" i="1"/>
  <c r="H178" i="1"/>
  <c r="G178" i="1"/>
  <c r="F178" i="1"/>
  <c r="E178" i="1"/>
  <c r="H177" i="1"/>
  <c r="G177" i="1"/>
  <c r="F177" i="1"/>
  <c r="E177" i="1"/>
  <c r="H176" i="1"/>
  <c r="G176" i="1"/>
  <c r="F176" i="1"/>
  <c r="E176" i="1"/>
  <c r="H175" i="1"/>
  <c r="G175" i="1"/>
  <c r="F175" i="1"/>
  <c r="E175" i="1"/>
  <c r="H174" i="1"/>
  <c r="G174" i="1"/>
  <c r="F174" i="1"/>
  <c r="E174" i="1"/>
  <c r="H173" i="1"/>
  <c r="G173" i="1"/>
  <c r="F173" i="1"/>
  <c r="E173" i="1"/>
  <c r="H172" i="1"/>
  <c r="G172" i="1"/>
  <c r="F172" i="1"/>
  <c r="E172" i="1"/>
  <c r="H171" i="1"/>
  <c r="G171" i="1"/>
  <c r="F171" i="1"/>
  <c r="E171" i="1"/>
  <c r="H170" i="1"/>
  <c r="G170" i="1"/>
  <c r="F170" i="1"/>
  <c r="E170" i="1"/>
  <c r="H169" i="1"/>
  <c r="G169" i="1"/>
  <c r="F169" i="1"/>
  <c r="E169" i="1"/>
  <c r="H168" i="1"/>
  <c r="G168" i="1"/>
  <c r="F168" i="1"/>
  <c r="E168" i="1"/>
  <c r="H167" i="1"/>
  <c r="G167" i="1"/>
  <c r="F167" i="1"/>
  <c r="E167" i="1"/>
  <c r="H166" i="1"/>
  <c r="G166" i="1"/>
  <c r="F166" i="1"/>
  <c r="E166" i="1"/>
  <c r="H165" i="1"/>
  <c r="G165" i="1"/>
  <c r="F165" i="1"/>
  <c r="E165" i="1"/>
  <c r="H164" i="1"/>
  <c r="G164" i="1"/>
  <c r="F164" i="1"/>
  <c r="E164" i="1"/>
  <c r="H163" i="1"/>
  <c r="G163" i="1"/>
  <c r="F163" i="1"/>
  <c r="E163" i="1"/>
  <c r="H162" i="1"/>
  <c r="G162" i="1"/>
  <c r="F162" i="1"/>
  <c r="E162" i="1"/>
  <c r="H161" i="1"/>
  <c r="G161" i="1"/>
  <c r="F161" i="1"/>
  <c r="E161" i="1"/>
  <c r="H160" i="1"/>
  <c r="G160" i="1"/>
  <c r="F160" i="1"/>
  <c r="E160" i="1"/>
  <c r="H159" i="1"/>
  <c r="G159" i="1"/>
  <c r="F159" i="1"/>
  <c r="E159" i="1"/>
  <c r="H158" i="1"/>
  <c r="G158" i="1"/>
  <c r="F158" i="1"/>
  <c r="E158" i="1"/>
  <c r="H157" i="1"/>
  <c r="G157" i="1"/>
  <c r="F157" i="1"/>
  <c r="E157" i="1"/>
  <c r="H156" i="1"/>
  <c r="G156" i="1"/>
  <c r="F156" i="1"/>
  <c r="E156" i="1"/>
  <c r="H155" i="1"/>
  <c r="G155" i="1"/>
  <c r="F155" i="1"/>
  <c r="E155" i="1"/>
  <c r="H154" i="1"/>
  <c r="G154" i="1"/>
  <c r="F154" i="1"/>
  <c r="E154" i="1"/>
  <c r="H153" i="1"/>
  <c r="G153" i="1"/>
  <c r="F153" i="1"/>
  <c r="E153" i="1"/>
  <c r="H152" i="1"/>
  <c r="G152" i="1"/>
  <c r="F152" i="1"/>
  <c r="E152" i="1"/>
  <c r="H151" i="1"/>
  <c r="G151" i="1"/>
  <c r="F151" i="1"/>
  <c r="E151" i="1"/>
  <c r="H150" i="1"/>
  <c r="G150" i="1"/>
  <c r="F150" i="1"/>
  <c r="E150" i="1"/>
  <c r="H149" i="1"/>
  <c r="G149" i="1"/>
  <c r="F149" i="1"/>
  <c r="E149" i="1"/>
  <c r="H148" i="1"/>
  <c r="G148" i="1"/>
  <c r="F148" i="1"/>
  <c r="E148" i="1"/>
  <c r="H147" i="1"/>
  <c r="G147" i="1"/>
  <c r="F147" i="1"/>
  <c r="E147" i="1"/>
  <c r="H146" i="1"/>
  <c r="G146" i="1"/>
  <c r="F146" i="1"/>
  <c r="E146" i="1"/>
  <c r="H145" i="1"/>
  <c r="G145" i="1"/>
  <c r="F145" i="1"/>
  <c r="E145" i="1"/>
  <c r="H144" i="1"/>
  <c r="G144" i="1"/>
  <c r="F144" i="1"/>
  <c r="E144" i="1"/>
  <c r="H143" i="1"/>
  <c r="G143" i="1"/>
  <c r="F143" i="1"/>
  <c r="E143" i="1"/>
  <c r="H142" i="1"/>
  <c r="G142" i="1"/>
  <c r="F142" i="1"/>
  <c r="E142" i="1"/>
  <c r="H141" i="1"/>
  <c r="G141" i="1"/>
  <c r="F141" i="1"/>
  <c r="E141" i="1"/>
  <c r="H140" i="1"/>
  <c r="G140" i="1"/>
  <c r="F140" i="1"/>
  <c r="E140" i="1"/>
  <c r="H139" i="1"/>
  <c r="G139" i="1"/>
  <c r="F139" i="1"/>
  <c r="E139" i="1"/>
  <c r="H138" i="1"/>
  <c r="G138" i="1"/>
  <c r="F138" i="1"/>
  <c r="E138" i="1"/>
  <c r="H137" i="1"/>
  <c r="G137" i="1"/>
  <c r="F137" i="1"/>
  <c r="E137" i="1"/>
  <c r="H136" i="1"/>
  <c r="G136" i="1"/>
  <c r="F136" i="1"/>
  <c r="E136" i="1"/>
  <c r="H135" i="1"/>
  <c r="G135" i="1"/>
  <c r="F135" i="1"/>
  <c r="E135" i="1"/>
  <c r="H134" i="1"/>
  <c r="G134" i="1"/>
  <c r="F134" i="1"/>
  <c r="E134" i="1"/>
  <c r="H133" i="1"/>
  <c r="G133" i="1"/>
  <c r="F133" i="1"/>
  <c r="E133" i="1"/>
  <c r="H132" i="1"/>
  <c r="G132" i="1"/>
  <c r="F132" i="1"/>
  <c r="E132" i="1"/>
  <c r="H131" i="1"/>
  <c r="G131" i="1"/>
  <c r="F131" i="1"/>
  <c r="E131" i="1"/>
  <c r="H130" i="1"/>
  <c r="G130" i="1"/>
  <c r="F130" i="1"/>
  <c r="E130" i="1"/>
  <c r="H129" i="1"/>
  <c r="G129" i="1"/>
  <c r="F129" i="1"/>
  <c r="E129" i="1"/>
  <c r="H128" i="1"/>
  <c r="G128" i="1"/>
  <c r="F128" i="1"/>
  <c r="E128" i="1"/>
  <c r="H127" i="1"/>
  <c r="G127" i="1"/>
  <c r="F127" i="1"/>
  <c r="E127" i="1"/>
  <c r="H126" i="1"/>
  <c r="G126" i="1"/>
  <c r="F126" i="1"/>
  <c r="E126" i="1"/>
  <c r="H125" i="1"/>
  <c r="G125" i="1"/>
  <c r="F125" i="1"/>
  <c r="E125" i="1"/>
  <c r="H124" i="1"/>
  <c r="G124" i="1"/>
  <c r="F124" i="1"/>
  <c r="E124" i="1"/>
  <c r="H123" i="1"/>
  <c r="G123" i="1"/>
  <c r="F123" i="1"/>
  <c r="E123" i="1"/>
  <c r="H122" i="1"/>
  <c r="G122" i="1"/>
  <c r="F122" i="1"/>
  <c r="E122" i="1"/>
  <c r="H121" i="1"/>
  <c r="G121" i="1"/>
  <c r="F121" i="1"/>
  <c r="E121" i="1"/>
  <c r="H120" i="1"/>
  <c r="G120" i="1"/>
  <c r="F120" i="1"/>
  <c r="E120" i="1"/>
  <c r="H119" i="1"/>
  <c r="G119" i="1"/>
  <c r="F119" i="1"/>
  <c r="E119" i="1"/>
  <c r="H118" i="1"/>
  <c r="G118" i="1"/>
  <c r="F118" i="1"/>
  <c r="E118" i="1"/>
  <c r="H117" i="1"/>
  <c r="G117" i="1"/>
  <c r="F117" i="1"/>
  <c r="E117" i="1"/>
  <c r="H116" i="1"/>
  <c r="G116" i="1"/>
  <c r="F116" i="1"/>
  <c r="E116" i="1"/>
  <c r="H115" i="1"/>
  <c r="G115" i="1"/>
  <c r="F115" i="1"/>
  <c r="E115" i="1"/>
  <c r="H114" i="1"/>
  <c r="G114" i="1"/>
  <c r="F114" i="1"/>
  <c r="E114" i="1"/>
  <c r="H113" i="1"/>
  <c r="G113" i="1"/>
  <c r="F113" i="1"/>
  <c r="E113" i="1"/>
  <c r="H112" i="1"/>
  <c r="G112" i="1"/>
  <c r="F112" i="1"/>
  <c r="E112" i="1"/>
  <c r="H111" i="1"/>
  <c r="G111" i="1"/>
  <c r="F111" i="1"/>
  <c r="E111" i="1"/>
  <c r="H110" i="1"/>
  <c r="G110" i="1"/>
  <c r="F110" i="1"/>
  <c r="E110" i="1"/>
  <c r="H109" i="1"/>
  <c r="G109" i="1"/>
  <c r="F109" i="1"/>
  <c r="E109" i="1"/>
  <c r="H108" i="1"/>
  <c r="G108" i="1"/>
  <c r="F108" i="1"/>
  <c r="E108" i="1"/>
  <c r="H107" i="1"/>
  <c r="G107" i="1"/>
  <c r="F107" i="1"/>
  <c r="E107" i="1"/>
  <c r="H106" i="1"/>
  <c r="G106" i="1"/>
  <c r="F106" i="1"/>
  <c r="E106" i="1"/>
  <c r="H105" i="1"/>
  <c r="G105" i="1"/>
  <c r="F105" i="1"/>
  <c r="E105" i="1"/>
  <c r="H104" i="1"/>
  <c r="G104" i="1"/>
  <c r="F104" i="1"/>
  <c r="E104" i="1"/>
  <c r="H103" i="1"/>
  <c r="G103" i="1"/>
  <c r="F103" i="1"/>
  <c r="E103" i="1"/>
  <c r="H102" i="1"/>
  <c r="G102" i="1"/>
  <c r="F102" i="1"/>
  <c r="E102" i="1"/>
  <c r="H101" i="1"/>
  <c r="G101" i="1"/>
  <c r="F101" i="1"/>
  <c r="E101" i="1"/>
  <c r="H100" i="1"/>
  <c r="G100" i="1"/>
  <c r="F100" i="1"/>
  <c r="E100" i="1"/>
  <c r="H99" i="1"/>
  <c r="G99" i="1"/>
  <c r="F99" i="1"/>
  <c r="E99" i="1"/>
  <c r="H98" i="1"/>
  <c r="G98" i="1"/>
  <c r="F98" i="1"/>
  <c r="E98" i="1"/>
  <c r="H97" i="1"/>
  <c r="G97" i="1"/>
  <c r="F97" i="1"/>
  <c r="E97" i="1"/>
  <c r="H96" i="1"/>
  <c r="G96" i="1"/>
  <c r="F96" i="1"/>
  <c r="E96" i="1"/>
  <c r="H95" i="1"/>
  <c r="G95" i="1"/>
  <c r="F95" i="1"/>
  <c r="E95" i="1"/>
  <c r="H94" i="1"/>
  <c r="G94" i="1"/>
  <c r="F94" i="1"/>
  <c r="E94" i="1"/>
  <c r="H93" i="1"/>
  <c r="G93" i="1"/>
  <c r="F93" i="1"/>
  <c r="E93" i="1"/>
  <c r="H92" i="1"/>
  <c r="G92" i="1"/>
  <c r="F92" i="1"/>
  <c r="E92" i="1"/>
  <c r="H91" i="1"/>
  <c r="G91" i="1"/>
  <c r="F91" i="1"/>
  <c r="E91" i="1"/>
  <c r="H90" i="1"/>
  <c r="G90" i="1"/>
  <c r="F90" i="1"/>
  <c r="E90" i="1"/>
  <c r="H89" i="1"/>
  <c r="G89" i="1"/>
  <c r="F89" i="1"/>
  <c r="E89" i="1"/>
  <c r="H88" i="1"/>
  <c r="G88" i="1"/>
  <c r="F88" i="1"/>
  <c r="E88" i="1"/>
  <c r="H87" i="1"/>
  <c r="G87" i="1"/>
  <c r="F87" i="1"/>
  <c r="E87" i="1"/>
  <c r="H86" i="1"/>
  <c r="G86" i="1"/>
  <c r="F86" i="1"/>
  <c r="E86" i="1"/>
  <c r="H85" i="1"/>
  <c r="G85" i="1"/>
  <c r="F85" i="1"/>
  <c r="E85" i="1"/>
  <c r="H84" i="1"/>
  <c r="G84" i="1"/>
  <c r="F84" i="1"/>
  <c r="E84" i="1"/>
  <c r="H83" i="1"/>
  <c r="G83" i="1"/>
  <c r="F83" i="1"/>
  <c r="E83" i="1"/>
  <c r="H82" i="1"/>
  <c r="G82" i="1"/>
  <c r="F82" i="1"/>
  <c r="E82" i="1"/>
  <c r="H81" i="1"/>
  <c r="G81" i="1"/>
  <c r="F81" i="1"/>
  <c r="E81" i="1"/>
  <c r="H80" i="1"/>
  <c r="G80" i="1"/>
  <c r="F80" i="1"/>
  <c r="E80" i="1"/>
  <c r="H79" i="1"/>
  <c r="G79" i="1"/>
  <c r="F79" i="1"/>
  <c r="E79" i="1"/>
  <c r="H78" i="1"/>
  <c r="G78" i="1"/>
  <c r="F78" i="1"/>
  <c r="E78" i="1"/>
  <c r="H77" i="1"/>
  <c r="G77" i="1"/>
  <c r="F77" i="1"/>
  <c r="E77" i="1"/>
  <c r="H76" i="1"/>
  <c r="G76" i="1"/>
  <c r="F76" i="1"/>
  <c r="E76" i="1"/>
  <c r="H75" i="1"/>
  <c r="G75" i="1"/>
  <c r="F75" i="1"/>
  <c r="E75" i="1"/>
  <c r="H74" i="1"/>
  <c r="G74" i="1"/>
  <c r="F74" i="1"/>
  <c r="E74" i="1"/>
  <c r="H73" i="1"/>
  <c r="G73" i="1"/>
  <c r="F73" i="1"/>
  <c r="E73" i="1"/>
  <c r="H72" i="1"/>
  <c r="G72" i="1"/>
  <c r="F72" i="1"/>
  <c r="E72" i="1"/>
  <c r="H71" i="1"/>
  <c r="G71" i="1"/>
  <c r="F71" i="1"/>
  <c r="E71" i="1"/>
  <c r="H70" i="1"/>
  <c r="G70" i="1"/>
  <c r="F70" i="1"/>
  <c r="E70" i="1"/>
  <c r="H69" i="1"/>
  <c r="G69" i="1"/>
  <c r="F69" i="1"/>
  <c r="E69" i="1"/>
  <c r="H68" i="1"/>
  <c r="G68" i="1"/>
  <c r="F68" i="1"/>
  <c r="E68" i="1"/>
  <c r="H67" i="1"/>
  <c r="G67" i="1"/>
  <c r="F67" i="1"/>
  <c r="E67" i="1"/>
  <c r="H66" i="1"/>
  <c r="G66" i="1"/>
  <c r="F66" i="1"/>
  <c r="E66" i="1"/>
  <c r="I66" i="1" s="1"/>
  <c r="H65" i="1"/>
  <c r="G65" i="1"/>
  <c r="F65" i="1"/>
  <c r="E65" i="1"/>
  <c r="H64" i="1"/>
  <c r="G64" i="1"/>
  <c r="F64" i="1"/>
  <c r="E64" i="1"/>
  <c r="H63" i="1"/>
  <c r="G63" i="1"/>
  <c r="F63" i="1"/>
  <c r="E63" i="1"/>
  <c r="H62" i="1"/>
  <c r="G62" i="1"/>
  <c r="F62" i="1"/>
  <c r="E62" i="1"/>
  <c r="H61" i="1"/>
  <c r="G61" i="1"/>
  <c r="F61" i="1"/>
  <c r="E61" i="1"/>
  <c r="H60" i="1"/>
  <c r="G60" i="1"/>
  <c r="F60" i="1"/>
  <c r="E60" i="1"/>
  <c r="H59" i="1"/>
  <c r="G59" i="1"/>
  <c r="F59" i="1"/>
  <c r="E59" i="1"/>
  <c r="H58" i="1"/>
  <c r="G58" i="1"/>
  <c r="F58" i="1"/>
  <c r="E58" i="1"/>
  <c r="I58" i="1" s="1"/>
  <c r="H57" i="1"/>
  <c r="G57" i="1"/>
  <c r="F57" i="1"/>
  <c r="E57" i="1"/>
  <c r="H56" i="1"/>
  <c r="G56" i="1"/>
  <c r="F56" i="1"/>
  <c r="E56" i="1"/>
  <c r="H55" i="1"/>
  <c r="G55" i="1"/>
  <c r="F55" i="1"/>
  <c r="E55" i="1"/>
  <c r="H54" i="1"/>
  <c r="G54" i="1"/>
  <c r="F54" i="1"/>
  <c r="E54" i="1"/>
  <c r="H53" i="1"/>
  <c r="G53" i="1"/>
  <c r="F53" i="1"/>
  <c r="E53" i="1"/>
  <c r="H52" i="1"/>
  <c r="G52" i="1"/>
  <c r="F52" i="1"/>
  <c r="E52" i="1"/>
  <c r="I52" i="1" s="1"/>
  <c r="H51" i="1"/>
  <c r="G51" i="1"/>
  <c r="F51" i="1"/>
  <c r="E51" i="1"/>
  <c r="H50" i="1"/>
  <c r="G50" i="1"/>
  <c r="F50" i="1"/>
  <c r="E50" i="1"/>
  <c r="H49" i="1"/>
  <c r="G49" i="1"/>
  <c r="F49" i="1"/>
  <c r="E49" i="1"/>
  <c r="H48" i="1"/>
  <c r="G48" i="1"/>
  <c r="F48" i="1"/>
  <c r="E48" i="1"/>
  <c r="H47" i="1"/>
  <c r="G47" i="1"/>
  <c r="F47" i="1"/>
  <c r="E47" i="1"/>
  <c r="H46" i="1"/>
  <c r="G46" i="1"/>
  <c r="F46" i="1"/>
  <c r="E46" i="1"/>
  <c r="H45" i="1"/>
  <c r="G45" i="1"/>
  <c r="F45" i="1"/>
  <c r="E45" i="1"/>
  <c r="H44" i="1"/>
  <c r="G44" i="1"/>
  <c r="F44" i="1"/>
  <c r="E44" i="1"/>
  <c r="H43" i="1"/>
  <c r="G43" i="1"/>
  <c r="F43" i="1"/>
  <c r="E43" i="1"/>
  <c r="H42" i="1"/>
  <c r="G42" i="1"/>
  <c r="F42" i="1"/>
  <c r="E42" i="1"/>
  <c r="H41" i="1"/>
  <c r="G41" i="1"/>
  <c r="F41" i="1"/>
  <c r="E41" i="1"/>
  <c r="H40" i="1"/>
  <c r="G40" i="1"/>
  <c r="F40" i="1"/>
  <c r="E40" i="1"/>
  <c r="H39" i="1"/>
  <c r="G39" i="1"/>
  <c r="F39" i="1"/>
  <c r="E39" i="1"/>
  <c r="H38" i="1"/>
  <c r="G38" i="1"/>
  <c r="F38" i="1"/>
  <c r="E38" i="1"/>
  <c r="H37" i="1"/>
  <c r="G37" i="1"/>
  <c r="F37" i="1"/>
  <c r="E37" i="1"/>
  <c r="H36" i="1"/>
  <c r="G36" i="1"/>
  <c r="F36" i="1"/>
  <c r="E36" i="1"/>
  <c r="H35" i="1"/>
  <c r="G35" i="1"/>
  <c r="F35" i="1"/>
  <c r="E35" i="1"/>
  <c r="H34" i="1"/>
  <c r="G34" i="1"/>
  <c r="F34" i="1"/>
  <c r="E34" i="1"/>
  <c r="H33" i="1"/>
  <c r="G33" i="1"/>
  <c r="F33" i="1"/>
  <c r="E33" i="1"/>
  <c r="H32" i="1"/>
  <c r="G32" i="1"/>
  <c r="F32" i="1"/>
  <c r="E32" i="1"/>
  <c r="H31" i="1"/>
  <c r="G31" i="1"/>
  <c r="F31" i="1"/>
  <c r="E31" i="1"/>
  <c r="H30" i="1"/>
  <c r="G30" i="1"/>
  <c r="F30" i="1"/>
  <c r="E30" i="1"/>
  <c r="H29" i="1"/>
  <c r="G29" i="1"/>
  <c r="F29" i="1"/>
  <c r="E29" i="1"/>
  <c r="H28" i="1"/>
  <c r="G28" i="1"/>
  <c r="F28" i="1"/>
  <c r="E28" i="1"/>
  <c r="H27" i="1"/>
  <c r="G27" i="1"/>
  <c r="F27" i="1"/>
  <c r="E27" i="1"/>
  <c r="H26" i="1"/>
  <c r="G26" i="1"/>
  <c r="F26" i="1"/>
  <c r="E26" i="1"/>
  <c r="H25" i="1"/>
  <c r="G25" i="1"/>
  <c r="F25" i="1"/>
  <c r="E25" i="1"/>
  <c r="H24" i="1"/>
  <c r="G24" i="1"/>
  <c r="G305" i="1" s="1"/>
  <c r="F24" i="1"/>
  <c r="F305" i="1" s="1"/>
  <c r="E24" i="1"/>
  <c r="E305" i="1" s="1"/>
  <c r="H23" i="1"/>
  <c r="G23" i="1"/>
  <c r="G304" i="1" s="1"/>
  <c r="G307" i="1" s="1"/>
  <c r="F23" i="1"/>
  <c r="F304" i="1" s="1"/>
  <c r="F307" i="1" s="1"/>
  <c r="E23" i="1"/>
  <c r="E304" i="1" s="1"/>
  <c r="E307" i="1" s="1"/>
  <c r="H22" i="1"/>
  <c r="G22" i="1"/>
  <c r="G303" i="1" s="1"/>
  <c r="F22" i="1"/>
  <c r="F303" i="1" s="1"/>
  <c r="E22" i="1"/>
  <c r="E303" i="1" s="1"/>
  <c r="H21" i="1"/>
  <c r="G21" i="1"/>
  <c r="F21" i="1"/>
  <c r="E21" i="1"/>
  <c r="H20" i="1"/>
  <c r="G20" i="1"/>
  <c r="F20" i="1"/>
  <c r="E20" i="1"/>
  <c r="H19" i="1"/>
  <c r="G19" i="1"/>
  <c r="F19" i="1"/>
  <c r="E19" i="1"/>
  <c r="H18" i="1"/>
  <c r="G18" i="1"/>
  <c r="F18" i="1"/>
  <c r="E18" i="1"/>
  <c r="H17" i="1"/>
  <c r="G17" i="1"/>
  <c r="F17" i="1"/>
  <c r="E17" i="1"/>
  <c r="H16" i="1"/>
  <c r="G16" i="1"/>
  <c r="F16" i="1"/>
  <c r="E16" i="1"/>
  <c r="H15" i="1"/>
  <c r="G15" i="1"/>
  <c r="F15" i="1"/>
  <c r="E15" i="1"/>
  <c r="H14" i="1"/>
  <c r="G14" i="1"/>
  <c r="F14" i="1"/>
  <c r="E14" i="1"/>
  <c r="H13" i="1"/>
  <c r="G13" i="1"/>
  <c r="F13" i="1"/>
  <c r="E13" i="1"/>
  <c r="H12" i="1"/>
  <c r="G12" i="1"/>
  <c r="F12" i="1"/>
  <c r="E12" i="1"/>
  <c r="H11" i="1"/>
  <c r="G11" i="1"/>
  <c r="F11" i="1"/>
  <c r="E11" i="1"/>
  <c r="H10" i="1"/>
  <c r="G10" i="1"/>
  <c r="F10" i="1"/>
  <c r="E10" i="1"/>
  <c r="H9" i="1"/>
  <c r="G9" i="1"/>
  <c r="F9" i="1"/>
  <c r="E9" i="1"/>
  <c r="H8" i="1"/>
  <c r="G8" i="1"/>
  <c r="F8" i="1"/>
  <c r="E8" i="1"/>
  <c r="H7" i="1"/>
  <c r="G7" i="1"/>
  <c r="F7" i="1"/>
  <c r="E7" i="1"/>
  <c r="I258" i="1" l="1"/>
  <c r="I262" i="1"/>
  <c r="I23" i="1"/>
  <c r="I35" i="1"/>
  <c r="I45" i="1"/>
  <c r="I55" i="1"/>
  <c r="I63" i="1"/>
  <c r="I281" i="1"/>
  <c r="I283" i="1"/>
  <c r="I285" i="1"/>
  <c r="I289" i="1"/>
  <c r="I7" i="1"/>
  <c r="I31" i="1"/>
  <c r="I37" i="1"/>
  <c r="I53" i="1"/>
  <c r="I59" i="1"/>
  <c r="I61" i="1"/>
  <c r="I89" i="1"/>
  <c r="I13" i="1"/>
  <c r="I21" i="1"/>
  <c r="I27" i="1"/>
  <c r="I29" i="1"/>
  <c r="I51" i="1"/>
  <c r="I57" i="1"/>
  <c r="I65" i="1"/>
  <c r="AD41" i="2"/>
  <c r="Y41" i="2"/>
  <c r="AB41" i="2"/>
  <c r="AG41" i="2"/>
  <c r="I70" i="1"/>
  <c r="I94" i="1"/>
  <c r="I110" i="1"/>
  <c r="I112" i="1"/>
  <c r="I116" i="1"/>
  <c r="I118" i="1"/>
  <c r="I120" i="1"/>
  <c r="I122" i="1"/>
  <c r="I124" i="1"/>
  <c r="I126" i="1"/>
  <c r="I128" i="1"/>
  <c r="I130" i="1"/>
  <c r="I132" i="1"/>
  <c r="I146" i="1"/>
  <c r="I148" i="1"/>
  <c r="I150" i="1"/>
  <c r="I152" i="1"/>
  <c r="I156" i="1"/>
  <c r="I162" i="1"/>
  <c r="I164" i="1"/>
  <c r="I172" i="1"/>
  <c r="I174" i="1"/>
  <c r="I176" i="1"/>
  <c r="I178" i="1"/>
  <c r="I180" i="1"/>
  <c r="I182" i="1"/>
  <c r="I184" i="1"/>
  <c r="I186" i="1"/>
  <c r="I188" i="1"/>
  <c r="I190" i="1"/>
  <c r="I192" i="1"/>
  <c r="I204" i="1"/>
  <c r="I230" i="1"/>
  <c r="I232" i="1"/>
  <c r="I236" i="1"/>
  <c r="I238" i="1"/>
  <c r="I280" i="1"/>
  <c r="I290" i="1"/>
  <c r="I73" i="1"/>
  <c r="I117" i="1"/>
  <c r="I125" i="1"/>
  <c r="I149" i="1"/>
  <c r="I157" i="1"/>
  <c r="I173" i="1"/>
  <c r="I175" i="1"/>
  <c r="I181" i="1"/>
  <c r="I183" i="1"/>
  <c r="I189" i="1"/>
  <c r="I241" i="1"/>
  <c r="I275" i="1"/>
  <c r="I240" i="1"/>
  <c r="I246" i="1"/>
  <c r="I252" i="1"/>
  <c r="I274" i="1"/>
  <c r="I93" i="1"/>
  <c r="I99" i="1"/>
  <c r="I105" i="1"/>
  <c r="I286" i="1"/>
  <c r="I90" i="1"/>
  <c r="I98" i="1"/>
  <c r="I106" i="1"/>
  <c r="I129" i="1"/>
  <c r="I131" i="1"/>
  <c r="I135" i="1"/>
  <c r="I137" i="1"/>
  <c r="I143" i="1"/>
  <c r="I145" i="1"/>
  <c r="I147" i="1"/>
  <c r="I153" i="1"/>
  <c r="I161" i="1"/>
  <c r="I163" i="1"/>
  <c r="I167" i="1"/>
  <c r="I169" i="1"/>
  <c r="I292" i="1"/>
  <c r="I248" i="1"/>
  <c r="I95" i="1"/>
  <c r="I101" i="1"/>
  <c r="I30" i="1"/>
  <c r="I34" i="1"/>
  <c r="I36" i="1"/>
  <c r="I38" i="1"/>
  <c r="I40" i="1"/>
  <c r="I42" i="1"/>
  <c r="I44" i="1"/>
  <c r="I54" i="1"/>
  <c r="I140" i="1"/>
  <c r="I177" i="1"/>
  <c r="I197" i="1"/>
  <c r="I199" i="1"/>
  <c r="I201" i="1"/>
  <c r="I203" i="1"/>
  <c r="I205" i="1"/>
  <c r="I207" i="1"/>
  <c r="I209" i="1"/>
  <c r="I211" i="1"/>
  <c r="I213" i="1"/>
  <c r="I215" i="1"/>
  <c r="I217" i="1"/>
  <c r="I219" i="1"/>
  <c r="I221" i="1"/>
  <c r="I223" i="1"/>
  <c r="I225" i="1"/>
  <c r="I229" i="1"/>
  <c r="H306" i="1"/>
  <c r="I306" i="1" s="1"/>
  <c r="I244" i="1"/>
  <c r="I254" i="1"/>
  <c r="I270" i="1"/>
  <c r="I91" i="1"/>
  <c r="I97" i="1"/>
  <c r="I103" i="1"/>
  <c r="I282" i="1"/>
  <c r="I17" i="1"/>
  <c r="I32" i="1"/>
  <c r="I41" i="1"/>
  <c r="I49" i="1"/>
  <c r="I72" i="1"/>
  <c r="I76" i="1"/>
  <c r="I78" i="1"/>
  <c r="I80" i="1"/>
  <c r="I84" i="1"/>
  <c r="I86" i="1"/>
  <c r="I200" i="1"/>
  <c r="I208" i="1"/>
  <c r="I210" i="1"/>
  <c r="I216" i="1"/>
  <c r="I224" i="1"/>
  <c r="I249" i="1"/>
  <c r="I251" i="1"/>
  <c r="I253" i="1"/>
  <c r="I255" i="1"/>
  <c r="I257" i="1"/>
  <c r="I263" i="1"/>
  <c r="I265" i="1"/>
  <c r="I88" i="1"/>
  <c r="I107" i="1"/>
  <c r="I159" i="1"/>
  <c r="I194" i="1"/>
  <c r="I233" i="1"/>
  <c r="I24" i="1"/>
  <c r="I28" i="1"/>
  <c r="I69" i="1"/>
  <c r="I92" i="1"/>
  <c r="I111" i="1"/>
  <c r="I144" i="1"/>
  <c r="G296" i="1"/>
  <c r="I46" i="1"/>
  <c r="I50" i="1"/>
  <c r="I77" i="1"/>
  <c r="I96" i="1"/>
  <c r="I171" i="1"/>
  <c r="I212" i="1"/>
  <c r="I242" i="1"/>
  <c r="I33" i="1"/>
  <c r="I74" i="1"/>
  <c r="I79" i="1"/>
  <c r="I81" i="1"/>
  <c r="I102" i="1"/>
  <c r="I154" i="1"/>
  <c r="I226" i="1"/>
  <c r="F296" i="1"/>
  <c r="I109" i="1"/>
  <c r="I196" i="1"/>
  <c r="I231" i="1"/>
  <c r="I22" i="1"/>
  <c r="I26" i="1"/>
  <c r="I67" i="1"/>
  <c r="I113" i="1"/>
  <c r="I121" i="1"/>
  <c r="I142" i="1"/>
  <c r="I198" i="1"/>
  <c r="I202" i="1"/>
  <c r="I264" i="1"/>
  <c r="I25" i="1"/>
  <c r="I48" i="1"/>
  <c r="I71" i="1"/>
  <c r="I75" i="1"/>
  <c r="I127" i="1"/>
  <c r="I141" i="1"/>
  <c r="I206" i="1"/>
  <c r="I220" i="1"/>
  <c r="I247" i="1"/>
  <c r="I15" i="1"/>
  <c r="I19" i="1"/>
  <c r="I56" i="1"/>
  <c r="I60" i="1"/>
  <c r="I62" i="1"/>
  <c r="I108" i="1"/>
  <c r="I139" i="1"/>
  <c r="I158" i="1"/>
  <c r="I160" i="1"/>
  <c r="I179" i="1"/>
  <c r="I185" i="1"/>
  <c r="I193" i="1"/>
  <c r="I250" i="1"/>
  <c r="I259" i="1"/>
  <c r="I261" i="1"/>
  <c r="I276" i="1"/>
  <c r="I291" i="1"/>
  <c r="H304" i="1"/>
  <c r="I304" i="1" s="1"/>
  <c r="I267" i="1"/>
  <c r="I269" i="1"/>
  <c r="I284" i="1"/>
  <c r="I8" i="1"/>
  <c r="I10" i="1"/>
  <c r="I12" i="1"/>
  <c r="I39" i="1"/>
  <c r="I43" i="1"/>
  <c r="I64" i="1"/>
  <c r="I83" i="1"/>
  <c r="I85" i="1"/>
  <c r="I100" i="1"/>
  <c r="I115" i="1"/>
  <c r="I119" i="1"/>
  <c r="I134" i="1"/>
  <c r="I136" i="1"/>
  <c r="I151" i="1"/>
  <c r="I166" i="1"/>
  <c r="I168" i="1"/>
  <c r="I187" i="1"/>
  <c r="I191" i="1"/>
  <c r="I214" i="1"/>
  <c r="I218" i="1"/>
  <c r="I235" i="1"/>
  <c r="I237" i="1"/>
  <c r="I256" i="1"/>
  <c r="I266" i="1"/>
  <c r="I268" i="1"/>
  <c r="I271" i="1"/>
  <c r="I273" i="1"/>
  <c r="I288" i="1"/>
  <c r="E296" i="1"/>
  <c r="I9" i="1"/>
  <c r="I11" i="1"/>
  <c r="I14" i="1"/>
  <c r="I16" i="1"/>
  <c r="I18" i="1"/>
  <c r="I20" i="1"/>
  <c r="I47" i="1"/>
  <c r="I68" i="1"/>
  <c r="I82" i="1"/>
  <c r="I87" i="1"/>
  <c r="I104" i="1"/>
  <c r="I114" i="1"/>
  <c r="I123" i="1"/>
  <c r="I133" i="1"/>
  <c r="I138" i="1"/>
  <c r="I155" i="1"/>
  <c r="I165" i="1"/>
  <c r="I170" i="1"/>
  <c r="I195" i="1"/>
  <c r="I222" i="1"/>
  <c r="I234" i="1"/>
  <c r="I239" i="1"/>
  <c r="I243" i="1"/>
  <c r="I245" i="1"/>
  <c r="I260" i="1"/>
  <c r="I277" i="1"/>
  <c r="I279" i="1"/>
  <c r="I287" i="1"/>
  <c r="I315" i="1"/>
  <c r="I272" i="1"/>
  <c r="I227" i="1"/>
  <c r="I228" i="1"/>
  <c r="I278" i="1"/>
  <c r="H303" i="1"/>
  <c r="H305" i="1"/>
  <c r="I305" i="1" s="1"/>
  <c r="H296" i="1"/>
  <c r="I303" i="1" l="1"/>
  <c r="H307" i="1"/>
  <c r="I307" i="1" s="1"/>
  <c r="I296" i="1"/>
</calcChain>
</file>

<file path=xl/sharedStrings.xml><?xml version="1.0" encoding="utf-8"?>
<sst xmlns="http://schemas.openxmlformats.org/spreadsheetml/2006/main" count="791" uniqueCount="485">
  <si>
    <t>State Aid excluding KPERS, Special Education and Bond &amp; Interest Aid*</t>
  </si>
  <si>
    <t>USD #</t>
  </si>
  <si>
    <t>County</t>
  </si>
  <si>
    <t>District Name</t>
  </si>
  <si>
    <t>2013-14</t>
  </si>
  <si>
    <t>2014-15</t>
  </si>
  <si>
    <t>2015-16</t>
  </si>
  <si>
    <t>2016-17</t>
  </si>
  <si>
    <t>2014-17 Change</t>
  </si>
  <si>
    <t>Neosho</t>
  </si>
  <si>
    <t xml:space="preserve">Erie-Galesburg </t>
  </si>
  <si>
    <t>Gray</t>
  </si>
  <si>
    <t>Cimmaron-Ensign</t>
  </si>
  <si>
    <t>Cheyenne</t>
  </si>
  <si>
    <t xml:space="preserve">Cheylin </t>
  </si>
  <si>
    <t>Rawlins</t>
  </si>
  <si>
    <t xml:space="preserve">Rawlins </t>
  </si>
  <si>
    <t>Ness</t>
  </si>
  <si>
    <t xml:space="preserve">Western Plains </t>
  </si>
  <si>
    <t>Jewell</t>
  </si>
  <si>
    <t xml:space="preserve">Rock Hills </t>
  </si>
  <si>
    <t>Washington</t>
  </si>
  <si>
    <t xml:space="preserve">Washington Co.  </t>
  </si>
  <si>
    <t>Republic</t>
  </si>
  <si>
    <t xml:space="preserve">Republic </t>
  </si>
  <si>
    <t>Phillips</t>
  </si>
  <si>
    <t xml:space="preserve">Thunder Ridge  </t>
  </si>
  <si>
    <t>Doniphan</t>
  </si>
  <si>
    <t xml:space="preserve">Doniphan West  </t>
  </si>
  <si>
    <t>Ellsworth</t>
  </si>
  <si>
    <t xml:space="preserve">Central Plains </t>
  </si>
  <si>
    <t>Nemaha</t>
  </si>
  <si>
    <t xml:space="preserve">Prairie Hills </t>
  </si>
  <si>
    <t xml:space="preserve">Riverside </t>
  </si>
  <si>
    <t xml:space="preserve">Nemaha Central </t>
  </si>
  <si>
    <t>Greeley</t>
  </si>
  <si>
    <t xml:space="preserve">Greeley  </t>
  </si>
  <si>
    <t>Wyandotte</t>
  </si>
  <si>
    <t xml:space="preserve">Turner-Kansas City </t>
  </si>
  <si>
    <t xml:space="preserve">Piper-Kansas City </t>
  </si>
  <si>
    <t xml:space="preserve">Bonner Springs </t>
  </si>
  <si>
    <t>Butler</t>
  </si>
  <si>
    <t xml:space="preserve">Bluestem </t>
  </si>
  <si>
    <t xml:space="preserve">Remington-Whitewater </t>
  </si>
  <si>
    <t>Leavenworth</t>
  </si>
  <si>
    <t xml:space="preserve">Ft Leavenworth </t>
  </si>
  <si>
    <t>Trego</t>
  </si>
  <si>
    <t xml:space="preserve">Wakeeney </t>
  </si>
  <si>
    <t>Stevens</t>
  </si>
  <si>
    <t xml:space="preserve">Moscow  </t>
  </si>
  <si>
    <t xml:space="preserve">Hugoton  </t>
  </si>
  <si>
    <t>Norton</t>
  </si>
  <si>
    <t xml:space="preserve">Nortonunity  </t>
  </si>
  <si>
    <t xml:space="preserve">Northern Valley </t>
  </si>
  <si>
    <t>Grant</t>
  </si>
  <si>
    <t xml:space="preserve">Ulysses </t>
  </si>
  <si>
    <t>Kearny</t>
  </si>
  <si>
    <t xml:space="preserve">Lakin </t>
  </si>
  <si>
    <t xml:space="preserve">Deerfield </t>
  </si>
  <si>
    <t>Morton</t>
  </si>
  <si>
    <t xml:space="preserve">Rolla </t>
  </si>
  <si>
    <t xml:space="preserve">Elkhart </t>
  </si>
  <si>
    <t>Clark</t>
  </si>
  <si>
    <t xml:space="preserve">Minneola </t>
  </si>
  <si>
    <t xml:space="preserve">Ashland </t>
  </si>
  <si>
    <t xml:space="preserve">Barnes </t>
  </si>
  <si>
    <t xml:space="preserve">Clifton-Clyde </t>
  </si>
  <si>
    <t>Meade</t>
  </si>
  <si>
    <t xml:space="preserve">Fowler </t>
  </si>
  <si>
    <t xml:space="preserve">Meade </t>
  </si>
  <si>
    <t>Hodgeman</t>
  </si>
  <si>
    <t xml:space="preserve">Hodgeman  </t>
  </si>
  <si>
    <t>Johnson</t>
  </si>
  <si>
    <t xml:space="preserve">Blue Valley </t>
  </si>
  <si>
    <t xml:space="preserve">Spring Hill </t>
  </si>
  <si>
    <t xml:space="preserve">Gardner Edgerton </t>
  </si>
  <si>
    <t xml:space="preserve">De Soto </t>
  </si>
  <si>
    <t xml:space="preserve">Olathe </t>
  </si>
  <si>
    <t>Bourbon</t>
  </si>
  <si>
    <t xml:space="preserve">Fort Scott </t>
  </si>
  <si>
    <t xml:space="preserve">Uniontown </t>
  </si>
  <si>
    <t>Smith</t>
  </si>
  <si>
    <t xml:space="preserve">Smith Center </t>
  </si>
  <si>
    <t>Ottawa</t>
  </si>
  <si>
    <t xml:space="preserve">North Ottawa </t>
  </si>
  <si>
    <t xml:space="preserve">Twin Valley </t>
  </si>
  <si>
    <t>Wallace</t>
  </si>
  <si>
    <t xml:space="preserve">Wallace  </t>
  </si>
  <si>
    <t xml:space="preserve">Weskan </t>
  </si>
  <si>
    <t>Coffey</t>
  </si>
  <si>
    <t xml:space="preserve">Lebo-Waverly </t>
  </si>
  <si>
    <t xml:space="preserve">Burlington </t>
  </si>
  <si>
    <t xml:space="preserve">LeRoy-Gridley </t>
  </si>
  <si>
    <t>Crawford</t>
  </si>
  <si>
    <t xml:space="preserve">Northeast </t>
  </si>
  <si>
    <t xml:space="preserve">Cherokee </t>
  </si>
  <si>
    <t xml:space="preserve">Girard </t>
  </si>
  <si>
    <t xml:space="preserve">Frontenac  </t>
  </si>
  <si>
    <t xml:space="preserve">Pittsburg </t>
  </si>
  <si>
    <t>Lyon</t>
  </si>
  <si>
    <t xml:space="preserve">North Lyon </t>
  </si>
  <si>
    <t xml:space="preserve">Southern Lyon </t>
  </si>
  <si>
    <t xml:space="preserve">Emporia </t>
  </si>
  <si>
    <t>Barber</t>
  </si>
  <si>
    <t xml:space="preserve">Barber North </t>
  </si>
  <si>
    <t xml:space="preserve">South Barber </t>
  </si>
  <si>
    <t>Allen</t>
  </si>
  <si>
    <t xml:space="preserve">Marmaton Valley </t>
  </si>
  <si>
    <t xml:space="preserve">Iola </t>
  </si>
  <si>
    <t xml:space="preserve">Humboldt </t>
  </si>
  <si>
    <t>Sedgwick</t>
  </si>
  <si>
    <t xml:space="preserve">Wichita </t>
  </si>
  <si>
    <t xml:space="preserve">Derby </t>
  </si>
  <si>
    <t xml:space="preserve">Haysville </t>
  </si>
  <si>
    <t xml:space="preserve">Valley Center </t>
  </si>
  <si>
    <t xml:space="preserve">Mulvane </t>
  </si>
  <si>
    <t xml:space="preserve">Clearwater </t>
  </si>
  <si>
    <t xml:space="preserve">Goddard </t>
  </si>
  <si>
    <t xml:space="preserve">Maize </t>
  </si>
  <si>
    <t xml:space="preserve">Renwick </t>
  </si>
  <si>
    <t xml:space="preserve">Cheney </t>
  </si>
  <si>
    <t>Rooks</t>
  </si>
  <si>
    <t xml:space="preserve">Palco </t>
  </si>
  <si>
    <t xml:space="preserve">Plainville </t>
  </si>
  <si>
    <t xml:space="preserve">Stockton </t>
  </si>
  <si>
    <t>Mitchell</t>
  </si>
  <si>
    <t xml:space="preserve">Waconda </t>
  </si>
  <si>
    <t xml:space="preserve">Beloit </t>
  </si>
  <si>
    <t>Logan</t>
  </si>
  <si>
    <t xml:space="preserve">Oakley </t>
  </si>
  <si>
    <t xml:space="preserve">Triplains </t>
  </si>
  <si>
    <t>Graham</t>
  </si>
  <si>
    <t xml:space="preserve">Graham </t>
  </si>
  <si>
    <t>Elk</t>
  </si>
  <si>
    <t xml:space="preserve">West Elk </t>
  </si>
  <si>
    <t xml:space="preserve">Elk Valley </t>
  </si>
  <si>
    <t>Chase</t>
  </si>
  <si>
    <t xml:space="preserve">Chase </t>
  </si>
  <si>
    <t>Chautauqua</t>
  </si>
  <si>
    <t xml:space="preserve">Cedar Vale </t>
  </si>
  <si>
    <t xml:space="preserve">Chautauqua County </t>
  </si>
  <si>
    <t>Franklin</t>
  </si>
  <si>
    <t xml:space="preserve">West Franklin </t>
  </si>
  <si>
    <t xml:space="preserve">Central Heights </t>
  </si>
  <si>
    <t xml:space="preserve">Wellsville </t>
  </si>
  <si>
    <t xml:space="preserve">Ottawa </t>
  </si>
  <si>
    <t>Gove</t>
  </si>
  <si>
    <t xml:space="preserve">Grinnell  </t>
  </si>
  <si>
    <t xml:space="preserve">Wheatland </t>
  </si>
  <si>
    <t xml:space="preserve">Quinter  </t>
  </si>
  <si>
    <t>Decatur</t>
  </si>
  <si>
    <t xml:space="preserve">Oberlin </t>
  </si>
  <si>
    <t xml:space="preserve">St Francis Sch </t>
  </si>
  <si>
    <t>Lincoln</t>
  </si>
  <si>
    <t xml:space="preserve">Lincoln </t>
  </si>
  <si>
    <t xml:space="preserve">Sylvan Grove </t>
  </si>
  <si>
    <t>Comanche</t>
  </si>
  <si>
    <t xml:space="preserve">Comanche </t>
  </si>
  <si>
    <t xml:space="preserve">Ness City </t>
  </si>
  <si>
    <t>Saline</t>
  </si>
  <si>
    <t xml:space="preserve">Salina </t>
  </si>
  <si>
    <t xml:space="preserve">Southeast Of Saline </t>
  </si>
  <si>
    <t xml:space="preserve">Ell-Saline </t>
  </si>
  <si>
    <t>Reno</t>
  </si>
  <si>
    <t xml:space="preserve">Hutchinson  </t>
  </si>
  <si>
    <t xml:space="preserve">Nickerson </t>
  </si>
  <si>
    <t xml:space="preserve">Fairfield </t>
  </si>
  <si>
    <t xml:space="preserve">Pretty Prairie </t>
  </si>
  <si>
    <t xml:space="preserve">Haven  </t>
  </si>
  <si>
    <t xml:space="preserve">Buhler </t>
  </si>
  <si>
    <t>Thomas</t>
  </si>
  <si>
    <t xml:space="preserve">Brewster </t>
  </si>
  <si>
    <t xml:space="preserve">Colby  </t>
  </si>
  <si>
    <t xml:space="preserve">Golden Plains </t>
  </si>
  <si>
    <t>Pottawatomie</t>
  </si>
  <si>
    <t xml:space="preserve">Wamego </t>
  </si>
  <si>
    <t xml:space="preserve">Kaw Valley </t>
  </si>
  <si>
    <t xml:space="preserve">Onaga-Havensville-Wheaton </t>
  </si>
  <si>
    <t xml:space="preserve">Rock Creek </t>
  </si>
  <si>
    <t xml:space="preserve">Phillipsburg </t>
  </si>
  <si>
    <t xml:space="preserve">Logan </t>
  </si>
  <si>
    <t xml:space="preserve">Ellsworth </t>
  </si>
  <si>
    <t>Wabaunsee</t>
  </si>
  <si>
    <t xml:space="preserve">Mill Creek Valley </t>
  </si>
  <si>
    <t xml:space="preserve">Mission Valley </t>
  </si>
  <si>
    <t>Kingman</t>
  </si>
  <si>
    <t xml:space="preserve">Kingman - Norwich </t>
  </si>
  <si>
    <t xml:space="preserve">Cunningham </t>
  </si>
  <si>
    <t>Cloud</t>
  </si>
  <si>
    <t xml:space="preserve">Concordia </t>
  </si>
  <si>
    <t xml:space="preserve">Southern Cloud </t>
  </si>
  <si>
    <t>Jackson</t>
  </si>
  <si>
    <t xml:space="preserve">North Jackson </t>
  </si>
  <si>
    <t xml:space="preserve">Holton </t>
  </si>
  <si>
    <t xml:space="preserve">Royal Valley </t>
  </si>
  <si>
    <t>Jefferson</t>
  </si>
  <si>
    <t xml:space="preserve">Valley Falls </t>
  </si>
  <si>
    <t xml:space="preserve">Jefferson North </t>
  </si>
  <si>
    <t xml:space="preserve">Jefferson West </t>
  </si>
  <si>
    <t xml:space="preserve">Oskaloosa  </t>
  </si>
  <si>
    <t xml:space="preserve">McLouth </t>
  </si>
  <si>
    <t xml:space="preserve">Perry  </t>
  </si>
  <si>
    <t>Linn</t>
  </si>
  <si>
    <t xml:space="preserve">Pleasanton </t>
  </si>
  <si>
    <t>Shawnee</t>
  </si>
  <si>
    <t xml:space="preserve">Seaman </t>
  </si>
  <si>
    <t xml:space="preserve">Jayhawk </t>
  </si>
  <si>
    <t>Edwards</t>
  </si>
  <si>
    <t xml:space="preserve">Kinsley-Offerle </t>
  </si>
  <si>
    <t>Douglas</t>
  </si>
  <si>
    <t xml:space="preserve">Baldwin City </t>
  </si>
  <si>
    <t>Stafford</t>
  </si>
  <si>
    <t xml:space="preserve">Stafford </t>
  </si>
  <si>
    <t xml:space="preserve">St John-Hudson </t>
  </si>
  <si>
    <t xml:space="preserve">Macksville </t>
  </si>
  <si>
    <t>Sherman</t>
  </si>
  <si>
    <t xml:space="preserve">Goodland </t>
  </si>
  <si>
    <t>Sumner</t>
  </si>
  <si>
    <t xml:space="preserve">Wellington </t>
  </si>
  <si>
    <t>Barton</t>
  </si>
  <si>
    <t xml:space="preserve">Ellinwood  </t>
  </si>
  <si>
    <t xml:space="preserve">Conway Springs </t>
  </si>
  <si>
    <t xml:space="preserve">Belle Plaine </t>
  </si>
  <si>
    <t xml:space="preserve">Oxford </t>
  </si>
  <si>
    <t xml:space="preserve">Argonia  </t>
  </si>
  <si>
    <t xml:space="preserve">Caldwell </t>
  </si>
  <si>
    <t>Harper</t>
  </si>
  <si>
    <t xml:space="preserve">Anthony-Harper </t>
  </si>
  <si>
    <t xml:space="preserve">Prairie View </t>
  </si>
  <si>
    <t>Finney</t>
  </si>
  <si>
    <t xml:space="preserve">Holcomb </t>
  </si>
  <si>
    <t>Marshall</t>
  </si>
  <si>
    <t xml:space="preserve">Marysville </t>
  </si>
  <si>
    <t>Anderson</t>
  </si>
  <si>
    <t xml:space="preserve">Garnett </t>
  </si>
  <si>
    <t>Woodson</t>
  </si>
  <si>
    <t xml:space="preserve">Woodson </t>
  </si>
  <si>
    <t>Miami</t>
  </si>
  <si>
    <t xml:space="preserve">Osawatomie </t>
  </si>
  <si>
    <t xml:space="preserve">Paola </t>
  </si>
  <si>
    <t>Harvey</t>
  </si>
  <si>
    <t xml:space="preserve">Burrton </t>
  </si>
  <si>
    <t xml:space="preserve">Montezuma </t>
  </si>
  <si>
    <t xml:space="preserve">Silver Lake </t>
  </si>
  <si>
    <t xml:space="preserve">Newton </t>
  </si>
  <si>
    <t>Haskell</t>
  </si>
  <si>
    <t xml:space="preserve">Sublette </t>
  </si>
  <si>
    <t xml:space="preserve">Circle </t>
  </si>
  <si>
    <t>Rice</t>
  </si>
  <si>
    <t xml:space="preserve">Sterling </t>
  </si>
  <si>
    <t>Atchison</t>
  </si>
  <si>
    <t xml:space="preserve">Atchison Co  </t>
  </si>
  <si>
    <t>Riley</t>
  </si>
  <si>
    <t xml:space="preserve">Riley </t>
  </si>
  <si>
    <t>Clay</t>
  </si>
  <si>
    <t xml:space="preserve">Clay Center </t>
  </si>
  <si>
    <t xml:space="preserve">Vermillion </t>
  </si>
  <si>
    <t>Ford</t>
  </si>
  <si>
    <t xml:space="preserve">Spearville </t>
  </si>
  <si>
    <t>Pratt</t>
  </si>
  <si>
    <t xml:space="preserve">Pratt </t>
  </si>
  <si>
    <t xml:space="preserve">Manhattan-Ogden </t>
  </si>
  <si>
    <t xml:space="preserve">Andover </t>
  </si>
  <si>
    <t>Greenwood</t>
  </si>
  <si>
    <t xml:space="preserve">Madison-Virgil </t>
  </si>
  <si>
    <t>Wilson</t>
  </si>
  <si>
    <t xml:space="preserve">Altoona-Midway </t>
  </si>
  <si>
    <t>Ellis</t>
  </si>
  <si>
    <t xml:space="preserve">Ellis </t>
  </si>
  <si>
    <t xml:space="preserve">Eureka </t>
  </si>
  <si>
    <t xml:space="preserve">Hamilton </t>
  </si>
  <si>
    <t>Osborne</t>
  </si>
  <si>
    <t xml:space="preserve">Osborne </t>
  </si>
  <si>
    <t>Dickinson</t>
  </si>
  <si>
    <t xml:space="preserve">Solomon </t>
  </si>
  <si>
    <t xml:space="preserve">Rose Hill  </t>
  </si>
  <si>
    <t>Rush</t>
  </si>
  <si>
    <t xml:space="preserve">LaCrosse </t>
  </si>
  <si>
    <t xml:space="preserve">Douglass  </t>
  </si>
  <si>
    <t>Marion</t>
  </si>
  <si>
    <t xml:space="preserve">Centre </t>
  </si>
  <si>
    <t xml:space="preserve">Peabody-Burns </t>
  </si>
  <si>
    <t>Russell</t>
  </si>
  <si>
    <t xml:space="preserve">Paradise </t>
  </si>
  <si>
    <t>McPherson</t>
  </si>
  <si>
    <t xml:space="preserve">Smoky Valley </t>
  </si>
  <si>
    <t xml:space="preserve">Chase-Raymond </t>
  </si>
  <si>
    <t xml:space="preserve">Augusta </t>
  </si>
  <si>
    <t xml:space="preserve">Otis-Bison </t>
  </si>
  <si>
    <t>Cherokee</t>
  </si>
  <si>
    <t xml:space="preserve">Riverton </t>
  </si>
  <si>
    <t xml:space="preserve">Lyons </t>
  </si>
  <si>
    <t xml:space="preserve">Russell </t>
  </si>
  <si>
    <t xml:space="preserve">Marion-Florence </t>
  </si>
  <si>
    <t xml:space="preserve">Atchison  </t>
  </si>
  <si>
    <t xml:space="preserve">Durham-Hillsboro-Lehigh </t>
  </si>
  <si>
    <t xml:space="preserve">Goessel </t>
  </si>
  <si>
    <t>Sheridan</t>
  </si>
  <si>
    <t xml:space="preserve">Hoxieunity  </t>
  </si>
  <si>
    <t xml:space="preserve">Chanute  </t>
  </si>
  <si>
    <t>Brown</t>
  </si>
  <si>
    <t xml:space="preserve">Hiawatha </t>
  </si>
  <si>
    <t xml:space="preserve">Louisburg </t>
  </si>
  <si>
    <t>Morris</t>
  </si>
  <si>
    <t xml:space="preserve">Morris </t>
  </si>
  <si>
    <t xml:space="preserve">McPherson </t>
  </si>
  <si>
    <t xml:space="preserve">Canton-Galva </t>
  </si>
  <si>
    <t>Osage</t>
  </si>
  <si>
    <t xml:space="preserve">Osage City </t>
  </si>
  <si>
    <t xml:space="preserve">Lyndon </t>
  </si>
  <si>
    <t>Kiowa</t>
  </si>
  <si>
    <t xml:space="preserve">Kiowa </t>
  </si>
  <si>
    <t xml:space="preserve">Moundridge </t>
  </si>
  <si>
    <t xml:space="preserve">Pike Valley </t>
  </si>
  <si>
    <t xml:space="preserve">Great Bend </t>
  </si>
  <si>
    <t xml:space="preserve">Troy  </t>
  </si>
  <si>
    <t xml:space="preserve">South Brown </t>
  </si>
  <si>
    <t xml:space="preserve">Hoisington </t>
  </si>
  <si>
    <t xml:space="preserve">Victoria </t>
  </si>
  <si>
    <t xml:space="preserve">Santa Fe Trail </t>
  </si>
  <si>
    <t xml:space="preserve">Abilene </t>
  </si>
  <si>
    <t>Montgomery</t>
  </si>
  <si>
    <t xml:space="preserve">Caney Valley </t>
  </si>
  <si>
    <t xml:space="preserve">Auburn Washburn </t>
  </si>
  <si>
    <t xml:space="preserve">Skyline  </t>
  </si>
  <si>
    <t xml:space="preserve">Sedgwick  </t>
  </si>
  <si>
    <t xml:space="preserve">Halstead </t>
  </si>
  <si>
    <t xml:space="preserve">Dodge City </t>
  </si>
  <si>
    <t xml:space="preserve">Little River </t>
  </si>
  <si>
    <t xml:space="preserve">Coffeyville </t>
  </si>
  <si>
    <t xml:space="preserve">Independence </t>
  </si>
  <si>
    <t xml:space="preserve">Cherryvale </t>
  </si>
  <si>
    <t xml:space="preserve">Inman </t>
  </si>
  <si>
    <t xml:space="preserve">Easton </t>
  </si>
  <si>
    <t xml:space="preserve">Shawnee Heights </t>
  </si>
  <si>
    <t>Stanton</t>
  </si>
  <si>
    <t xml:space="preserve">Stanton </t>
  </si>
  <si>
    <t xml:space="preserve">Leavenworth </t>
  </si>
  <si>
    <t xml:space="preserve">Burlingame School </t>
  </si>
  <si>
    <t xml:space="preserve">Marais Des Cygnes Valley </t>
  </si>
  <si>
    <t xml:space="preserve">Garden City </t>
  </si>
  <si>
    <t xml:space="preserve">Basehor-Linwood </t>
  </si>
  <si>
    <t xml:space="preserve">Bucklin </t>
  </si>
  <si>
    <t xml:space="preserve">Hesston </t>
  </si>
  <si>
    <t xml:space="preserve">Neodesha </t>
  </si>
  <si>
    <t>Cowley</t>
  </si>
  <si>
    <t xml:space="preserve">Central </t>
  </si>
  <si>
    <t xml:space="preserve">Udall </t>
  </si>
  <si>
    <t xml:space="preserve">Tonganoxie </t>
  </si>
  <si>
    <t xml:space="preserve">Winfield </t>
  </si>
  <si>
    <t>Scott</t>
  </si>
  <si>
    <t xml:space="preserve">Scott </t>
  </si>
  <si>
    <t>Wichita</t>
  </si>
  <si>
    <t xml:space="preserve">Leoti </t>
  </si>
  <si>
    <t>Lane</t>
  </si>
  <si>
    <t xml:space="preserve">Healy  </t>
  </si>
  <si>
    <t xml:space="preserve">Lansing </t>
  </si>
  <si>
    <t xml:space="preserve">Arkansas City </t>
  </si>
  <si>
    <t xml:space="preserve">Dexter </t>
  </si>
  <si>
    <t xml:space="preserve">Chapman </t>
  </si>
  <si>
    <t xml:space="preserve">Haviland </t>
  </si>
  <si>
    <t>Geary</t>
  </si>
  <si>
    <t xml:space="preserve">Geary  </t>
  </si>
  <si>
    <t xml:space="preserve">Copeland </t>
  </si>
  <si>
    <t xml:space="preserve">Ingalls </t>
  </si>
  <si>
    <t xml:space="preserve">Crest </t>
  </si>
  <si>
    <t>Seward</t>
  </si>
  <si>
    <t xml:space="preserve">Liberal </t>
  </si>
  <si>
    <t xml:space="preserve">Rural Vista </t>
  </si>
  <si>
    <t xml:space="preserve">Dighton </t>
  </si>
  <si>
    <t xml:space="preserve">Kismet-Plains </t>
  </si>
  <si>
    <t xml:space="preserve">Fredonia </t>
  </si>
  <si>
    <t xml:space="preserve">Herington </t>
  </si>
  <si>
    <t xml:space="preserve">Hays </t>
  </si>
  <si>
    <t xml:space="preserve">El Dorado </t>
  </si>
  <si>
    <t xml:space="preserve">Eudora </t>
  </si>
  <si>
    <t xml:space="preserve">Flinthills </t>
  </si>
  <si>
    <t xml:space="preserve">Columbus </t>
  </si>
  <si>
    <t>Hamilton</t>
  </si>
  <si>
    <t xml:space="preserve">Syracuse </t>
  </si>
  <si>
    <t>Pawnee</t>
  </si>
  <si>
    <t xml:space="preserve">Ft Larned </t>
  </si>
  <si>
    <t xml:space="preserve">Pawnee Heights </t>
  </si>
  <si>
    <t xml:space="preserve">Lawrence </t>
  </si>
  <si>
    <t xml:space="preserve">Valley Heights </t>
  </si>
  <si>
    <t xml:space="preserve">Galena </t>
  </si>
  <si>
    <t xml:space="preserve">Kansas City </t>
  </si>
  <si>
    <t xml:space="preserve">Topeka  </t>
  </si>
  <si>
    <t xml:space="preserve">Lewis </t>
  </si>
  <si>
    <t>Labette</t>
  </si>
  <si>
    <t xml:space="preserve">Parsons </t>
  </si>
  <si>
    <t xml:space="preserve">Oswego </t>
  </si>
  <si>
    <t xml:space="preserve">Chetopa-St. Paul </t>
  </si>
  <si>
    <t xml:space="preserve">Labette </t>
  </si>
  <si>
    <t xml:space="preserve">Satanta </t>
  </si>
  <si>
    <t xml:space="preserve">Baxter Springs </t>
  </si>
  <si>
    <t xml:space="preserve">South Haven </t>
  </si>
  <si>
    <t xml:space="preserve">Attica </t>
  </si>
  <si>
    <t>Shawnee Mission</t>
  </si>
  <si>
    <t>Statewide totals</t>
  </si>
  <si>
    <t xml:space="preserve">  Wyandotte totals</t>
  </si>
  <si>
    <t>Topeka</t>
  </si>
  <si>
    <t xml:space="preserve">  Shawnee totals</t>
  </si>
  <si>
    <t>Source: Kansas Dept. of Education allocations given to Legislators.  Per KSDE, a few smaller aid programs are also not included such as juvenile detention facilities, parents as teachers, pre-K pilot and school food service.</t>
  </si>
  <si>
    <t>2014 Actual Per Budget at a Glance</t>
  </si>
  <si>
    <t>2015 Actual Per Budget at a Glance</t>
  </si>
  <si>
    <t>2016 Budget Per Budget at a Glance</t>
  </si>
  <si>
    <t>USD</t>
  </si>
  <si>
    <t>USD Name</t>
  </si>
  <si>
    <t>Other Current</t>
  </si>
  <si>
    <t>Instruction</t>
  </si>
  <si>
    <t>Admin</t>
  </si>
  <si>
    <t>Capital</t>
  </si>
  <si>
    <t>Debt</t>
  </si>
  <si>
    <t>Total</t>
  </si>
  <si>
    <t>Western Plains</t>
  </si>
  <si>
    <t>Piper-Kansas City</t>
  </si>
  <si>
    <t>Bonner Springs</t>
  </si>
  <si>
    <t>Wakeeney</t>
  </si>
  <si>
    <t>Moscow</t>
  </si>
  <si>
    <t>Deerfield</t>
  </si>
  <si>
    <t>Rolla</t>
  </si>
  <si>
    <t>Hodgeman County Schools</t>
  </si>
  <si>
    <t>Spring Hill</t>
  </si>
  <si>
    <t>Olathe</t>
  </si>
  <si>
    <t>Pittsburg</t>
  </si>
  <si>
    <t>South Barber</t>
  </si>
  <si>
    <t>Valley Center</t>
  </si>
  <si>
    <t>Goddard</t>
  </si>
  <si>
    <t>Plainville</t>
  </si>
  <si>
    <t>Quinter</t>
  </si>
  <si>
    <t>Ness City</t>
  </si>
  <si>
    <t>Buhler</t>
  </si>
  <si>
    <t>Brewster</t>
  </si>
  <si>
    <t>Rock Creek</t>
  </si>
  <si>
    <t>St John-Hudson</t>
  </si>
  <si>
    <t>Burrton</t>
  </si>
  <si>
    <t>Sublette</t>
  </si>
  <si>
    <t>Manhattan-Ogden</t>
  </si>
  <si>
    <t>Russell County</t>
  </si>
  <si>
    <t>Hoisington</t>
  </si>
  <si>
    <t>Stanton County</t>
  </si>
  <si>
    <t>Garden City</t>
  </si>
  <si>
    <t>Basehor-Linwood</t>
  </si>
  <si>
    <t>Ingalls</t>
  </si>
  <si>
    <t>Dighton</t>
  </si>
  <si>
    <t>Kansas City</t>
  </si>
  <si>
    <t>Satanta</t>
  </si>
  <si>
    <t>South Haven</t>
  </si>
  <si>
    <t>2014-15 Percentage Change</t>
  </si>
  <si>
    <t>2015-16 Percentage Change</t>
  </si>
  <si>
    <t>Total Current</t>
  </si>
  <si>
    <t>Data not available per district</t>
  </si>
  <si>
    <t>District will not provide</t>
  </si>
  <si>
    <t>Working on draft, will not provide</t>
  </si>
  <si>
    <t>Not ready until Tuesday am, will not share draft</t>
  </si>
  <si>
    <t>The only person who deals with budget is out until Monday</t>
  </si>
  <si>
    <t>Extraodinary Needs applicants</t>
  </si>
  <si>
    <t>Budget approved but those with file access unavailable</t>
  </si>
  <si>
    <t>No response to multiple messages</t>
  </si>
  <si>
    <t>District acknowledged inquiry but data not provided</t>
  </si>
  <si>
    <t>2016 Budget Draft or Final</t>
  </si>
  <si>
    <t>Draft</t>
  </si>
  <si>
    <t>Final</t>
  </si>
  <si>
    <t>Hutchinson</t>
  </si>
  <si>
    <t>final</t>
  </si>
  <si>
    <t>draft</t>
  </si>
  <si>
    <t>2005 FTE</t>
  </si>
  <si>
    <t>2015 FTE</t>
  </si>
  <si>
    <t>FTE Enrolled</t>
  </si>
  <si>
    <t>05 Classroom</t>
  </si>
  <si>
    <t>15 Classroom</t>
  </si>
  <si>
    <t>Classroom Teachers</t>
  </si>
  <si>
    <t>05 Other Teachers</t>
  </si>
  <si>
    <t>15 Other Teachers</t>
  </si>
  <si>
    <t>Other Teachers</t>
  </si>
  <si>
    <t>05 Non-Teachers</t>
  </si>
  <si>
    <t>15 Non-Teachers</t>
  </si>
  <si>
    <t>Non-Teachers</t>
  </si>
  <si>
    <t>05 Total</t>
  </si>
  <si>
    <t>15 Total</t>
  </si>
  <si>
    <t>Total Employees</t>
  </si>
  <si>
    <t>2005-2015 Enrollment and Employment Change</t>
  </si>
  <si>
    <t>all applicants</t>
  </si>
  <si>
    <t>Source: KSDE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</si>
</sst>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_);\(#,##0.0\)"/>
    <numFmt numFmtId="166" formatCode="0.0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Geneva"/>
    </font>
    <font>
      <sz val="10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9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9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auto="1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indexed="64"/>
      </bottom>
      <diagonal/>
    </border>
    <border>
      <left style="medium">
        <color auto="1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 style="medium">
        <color auto="1"/>
      </bottom>
      <diagonal/>
    </border>
    <border>
      <left/>
      <right/>
      <top style="thin">
        <color indexed="64"/>
      </top>
      <bottom style="medium">
        <color auto="1"/>
      </bottom>
      <diagonal/>
    </border>
    <border>
      <left/>
      <right style="medium">
        <color auto="1"/>
      </right>
      <top style="thin">
        <color indexed="64"/>
      </top>
      <bottom style="medium">
        <color auto="1"/>
      </bottom>
      <diagonal/>
    </border>
    <border>
      <left style="medium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indexed="64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9" fillId="0" borderId="0"/>
    <xf numFmtId="9" fontId="10" fillId="0" borderId="0" applyFont="0" applyFill="0" applyBorder="0" applyAlignment="0" applyProtection="0"/>
    <xf numFmtId="0" fontId="9" fillId="0" borderId="0"/>
    <xf numFmtId="0" fontId="1" fillId="0" borderId="0"/>
  </cellStyleXfs>
  <cellXfs count="96">
    <xf numFmtId="0" fontId="0" fillId="0" borderId="0" xfId="0"/>
    <xf numFmtId="0" fontId="2" fillId="0" borderId="0" xfId="0" applyFont="1" applyAlignment="1">
      <alignment horizontal="center" vertical="center"/>
    </xf>
    <xf numFmtId="14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/>
    </xf>
    <xf numFmtId="14" fontId="2" fillId="0" borderId="0" xfId="0" applyNumberFormat="1" applyFont="1" applyAlignment="1">
      <alignment vertical="center"/>
    </xf>
    <xf numFmtId="0" fontId="4" fillId="0" borderId="0" xfId="2" applyFont="1" applyAlignment="1">
      <alignment horizontal="center" vertical="center"/>
    </xf>
    <xf numFmtId="0" fontId="4" fillId="0" borderId="0" xfId="2" applyFont="1" applyAlignment="1">
      <alignment vertical="center"/>
    </xf>
    <xf numFmtId="0" fontId="4" fillId="0" borderId="0" xfId="2" applyFont="1" applyFill="1" applyAlignment="1" applyProtection="1">
      <alignment horizontal="center" vertical="center"/>
    </xf>
    <xf numFmtId="0" fontId="2" fillId="2" borderId="3" xfId="0" applyFont="1" applyFill="1" applyBorder="1" applyAlignment="1">
      <alignment vertical="center"/>
    </xf>
    <xf numFmtId="0" fontId="4" fillId="3" borderId="4" xfId="2" applyFont="1" applyFill="1" applyBorder="1" applyAlignment="1" applyProtection="1">
      <alignment horizontal="center" vertical="center"/>
    </xf>
    <xf numFmtId="0" fontId="4" fillId="3" borderId="0" xfId="2" applyFont="1" applyFill="1" applyBorder="1" applyAlignment="1" applyProtection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vertical="center"/>
    </xf>
    <xf numFmtId="0" fontId="4" fillId="0" borderId="4" xfId="2" applyFont="1" applyFill="1" applyBorder="1" applyAlignment="1" applyProtection="1">
      <alignment horizontal="center" vertical="center"/>
    </xf>
    <xf numFmtId="0" fontId="4" fillId="0" borderId="0" xfId="2" applyFont="1" applyFill="1" applyBorder="1" applyAlignment="1" applyProtection="1">
      <alignment vertical="center"/>
    </xf>
    <xf numFmtId="3" fontId="2" fillId="0" borderId="0" xfId="0" applyNumberFormat="1" applyFont="1" applyBorder="1" applyAlignment="1">
      <alignment vertical="center"/>
    </xf>
    <xf numFmtId="164" fontId="2" fillId="0" borderId="0" xfId="1" applyNumberFormat="1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4" fillId="0" borderId="4" xfId="2" applyFont="1" applyBorder="1" applyAlignment="1">
      <alignment horizontal="center" vertical="center"/>
    </xf>
    <xf numFmtId="0" fontId="4" fillId="0" borderId="0" xfId="2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4" fillId="0" borderId="0" xfId="2" applyFont="1" applyBorder="1" applyAlignment="1">
      <alignment horizontal="center" vertical="center"/>
    </xf>
    <xf numFmtId="37" fontId="2" fillId="0" borderId="0" xfId="0" applyNumberFormat="1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37" fontId="2" fillId="3" borderId="9" xfId="0" applyNumberFormat="1" applyFont="1" applyFill="1" applyBorder="1" applyAlignment="1">
      <alignment vertical="center"/>
    </xf>
    <xf numFmtId="164" fontId="2" fillId="3" borderId="0" xfId="1" applyNumberFormat="1" applyFont="1" applyFill="1" applyBorder="1" applyAlignment="1">
      <alignment vertical="center"/>
    </xf>
    <xf numFmtId="37" fontId="2" fillId="0" borderId="9" xfId="0" applyNumberFormat="1" applyFont="1" applyBorder="1" applyAlignment="1">
      <alignment vertical="center"/>
    </xf>
    <xf numFmtId="37" fontId="2" fillId="0" borderId="10" xfId="0" applyNumberFormat="1" applyFont="1" applyBorder="1" applyAlignment="1">
      <alignment vertical="center"/>
    </xf>
    <xf numFmtId="164" fontId="2" fillId="0" borderId="11" xfId="1" applyNumberFormat="1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37" fontId="2" fillId="0" borderId="0" xfId="0" applyNumberFormat="1" applyFont="1"/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37" fontId="2" fillId="0" borderId="0" xfId="0" applyNumberFormat="1" applyFont="1" applyAlignment="1">
      <alignment vertical="center"/>
    </xf>
    <xf numFmtId="0" fontId="7" fillId="0" borderId="13" xfId="0" applyFont="1" applyBorder="1" applyAlignment="1">
      <alignment horizontal="center" vertical="center" wrapText="1"/>
    </xf>
    <xf numFmtId="37" fontId="7" fillId="0" borderId="13" xfId="0" applyNumberFormat="1" applyFont="1" applyBorder="1" applyAlignment="1">
      <alignment horizontal="center" vertical="center" wrapText="1"/>
    </xf>
    <xf numFmtId="37" fontId="2" fillId="0" borderId="11" xfId="0" applyNumberFormat="1" applyFont="1" applyBorder="1" applyAlignment="1">
      <alignment vertical="center"/>
    </xf>
    <xf numFmtId="37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164" fontId="2" fillId="0" borderId="0" xfId="1" applyNumberFormat="1" applyFont="1" applyAlignment="1">
      <alignment vertical="center"/>
    </xf>
    <xf numFmtId="37" fontId="2" fillId="0" borderId="0" xfId="0" applyNumberFormat="1" applyFont="1" applyAlignment="1"/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165" fontId="11" fillId="0" borderId="0" xfId="0" applyNumberFormat="1" applyFont="1" applyAlignment="1">
      <alignment vertical="center"/>
    </xf>
    <xf numFmtId="0" fontId="11" fillId="3" borderId="4" xfId="0" applyFont="1" applyFill="1" applyBorder="1" applyAlignment="1">
      <alignment horizontal="center" vertical="center" wrapText="1"/>
    </xf>
    <xf numFmtId="165" fontId="11" fillId="3" borderId="0" xfId="0" applyNumberFormat="1" applyFont="1" applyFill="1" applyBorder="1" applyAlignment="1">
      <alignment horizontal="center" vertical="center" wrapText="1"/>
    </xf>
    <xf numFmtId="0" fontId="11" fillId="3" borderId="16" xfId="0" applyFont="1" applyFill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4" xfId="0" applyFont="1" applyBorder="1" applyAlignment="1">
      <alignment horizontal="center" vertical="center"/>
    </xf>
    <xf numFmtId="165" fontId="11" fillId="0" borderId="0" xfId="0" applyNumberFormat="1" applyFont="1" applyBorder="1" applyAlignment="1">
      <alignment vertical="center"/>
    </xf>
    <xf numFmtId="164" fontId="11" fillId="0" borderId="16" xfId="1" applyNumberFormat="1" applyFont="1" applyBorder="1" applyAlignment="1">
      <alignment vertical="center"/>
    </xf>
    <xf numFmtId="164" fontId="11" fillId="0" borderId="5" xfId="1" applyNumberFormat="1" applyFont="1" applyBorder="1" applyAlignment="1">
      <alignment vertical="center"/>
    </xf>
    <xf numFmtId="166" fontId="11" fillId="0" borderId="0" xfId="0" applyNumberFormat="1" applyFont="1" applyAlignment="1">
      <alignment vertical="center"/>
    </xf>
    <xf numFmtId="0" fontId="11" fillId="0" borderId="18" xfId="0" applyFont="1" applyBorder="1" applyAlignment="1">
      <alignment horizontal="center" vertical="center"/>
    </xf>
    <xf numFmtId="165" fontId="11" fillId="0" borderId="13" xfId="0" applyNumberFormat="1" applyFont="1" applyBorder="1" applyAlignment="1">
      <alignment vertical="center"/>
    </xf>
    <xf numFmtId="164" fontId="11" fillId="0" borderId="13" xfId="1" applyNumberFormat="1" applyFont="1" applyBorder="1" applyAlignment="1">
      <alignment vertical="center"/>
    </xf>
    <xf numFmtId="164" fontId="11" fillId="0" borderId="17" xfId="1" applyNumberFormat="1" applyFont="1" applyBorder="1" applyAlignment="1">
      <alignment vertical="center"/>
    </xf>
    <xf numFmtId="165" fontId="11" fillId="3" borderId="9" xfId="0" applyNumberFormat="1" applyFont="1" applyFill="1" applyBorder="1" applyAlignment="1">
      <alignment horizontal="center" vertical="center" wrapText="1"/>
    </xf>
    <xf numFmtId="165" fontId="11" fillId="0" borderId="9" xfId="0" applyNumberFormat="1" applyFont="1" applyBorder="1" applyAlignment="1">
      <alignment vertical="center"/>
    </xf>
    <xf numFmtId="165" fontId="11" fillId="0" borderId="15" xfId="0" applyNumberFormat="1" applyFont="1" applyBorder="1" applyAlignment="1">
      <alignment vertical="center"/>
    </xf>
    <xf numFmtId="0" fontId="11" fillId="3" borderId="26" xfId="0" applyFont="1" applyFill="1" applyBorder="1" applyAlignment="1">
      <alignment horizontal="center" vertical="center" wrapText="1"/>
    </xf>
    <xf numFmtId="164" fontId="11" fillId="0" borderId="26" xfId="1" applyNumberFormat="1" applyFont="1" applyBorder="1" applyAlignment="1">
      <alignment vertical="center"/>
    </xf>
    <xf numFmtId="164" fontId="11" fillId="0" borderId="27" xfId="1" applyNumberFormat="1" applyFont="1" applyBorder="1" applyAlignment="1">
      <alignment vertical="center"/>
    </xf>
    <xf numFmtId="0" fontId="11" fillId="0" borderId="26" xfId="0" applyFont="1" applyBorder="1" applyAlignment="1">
      <alignment vertical="center"/>
    </xf>
    <xf numFmtId="0" fontId="11" fillId="0" borderId="27" xfId="0" applyFont="1" applyBorder="1" applyAlignment="1">
      <alignment vertical="center"/>
    </xf>
    <xf numFmtId="165" fontId="11" fillId="3" borderId="14" xfId="0" applyNumberFormat="1" applyFont="1" applyFill="1" applyBorder="1" applyAlignment="1">
      <alignment horizontal="center" vertical="center" wrapText="1"/>
    </xf>
    <xf numFmtId="165" fontId="11" fillId="0" borderId="14" xfId="0" applyNumberFormat="1" applyFont="1" applyBorder="1" applyAlignment="1">
      <alignment vertical="center"/>
    </xf>
    <xf numFmtId="165" fontId="11" fillId="0" borderId="21" xfId="0" applyNumberFormat="1" applyFont="1" applyBorder="1" applyAlignment="1">
      <alignment vertical="center"/>
    </xf>
    <xf numFmtId="165" fontId="11" fillId="3" borderId="4" xfId="0" applyNumberFormat="1" applyFont="1" applyFill="1" applyBorder="1" applyAlignment="1">
      <alignment horizontal="center" vertical="center" wrapText="1"/>
    </xf>
    <xf numFmtId="165" fontId="11" fillId="0" borderId="4" xfId="0" applyNumberFormat="1" applyFont="1" applyBorder="1" applyAlignment="1">
      <alignment vertical="center"/>
    </xf>
    <xf numFmtId="165" fontId="11" fillId="0" borderId="18" xfId="0" applyNumberFormat="1" applyFont="1" applyBorder="1" applyAlignment="1">
      <alignment vertical="center"/>
    </xf>
    <xf numFmtId="165" fontId="11" fillId="0" borderId="25" xfId="0" applyNumberFormat="1" applyFont="1" applyBorder="1" applyAlignment="1">
      <alignment vertical="center"/>
    </xf>
    <xf numFmtId="165" fontId="11" fillId="0" borderId="19" xfId="0" applyNumberFormat="1" applyFont="1" applyBorder="1" applyAlignment="1">
      <alignment vertical="center"/>
    </xf>
    <xf numFmtId="164" fontId="11" fillId="0" borderId="20" xfId="1" applyNumberFormat="1" applyFont="1" applyBorder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6" fillId="0" borderId="4" xfId="2" applyFont="1" applyBorder="1" applyAlignment="1">
      <alignment horizontal="center" vertical="center" wrapText="1"/>
    </xf>
    <xf numFmtId="0" fontId="6" fillId="0" borderId="0" xfId="2" applyFont="1" applyBorder="1" applyAlignment="1">
      <alignment horizontal="center" vertical="center" wrapText="1"/>
    </xf>
    <xf numFmtId="0" fontId="6" fillId="0" borderId="6" xfId="2" applyFont="1" applyBorder="1" applyAlignment="1">
      <alignment horizontal="center" vertical="center" wrapText="1"/>
    </xf>
    <xf numFmtId="0" fontId="6" fillId="0" borderId="7" xfId="2" applyFont="1" applyBorder="1" applyAlignment="1">
      <alignment horizontal="center" vertical="center" wrapText="1"/>
    </xf>
    <xf numFmtId="37" fontId="2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37" fontId="7" fillId="0" borderId="0" xfId="0" applyNumberFormat="1" applyFont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</cellXfs>
  <cellStyles count="7">
    <cellStyle name="Normal" xfId="0" builtinId="0"/>
    <cellStyle name="Normal 17" xfId="2"/>
    <cellStyle name="Normal 2 2" xfId="6"/>
    <cellStyle name="Normal 3 2" xfId="5"/>
    <cellStyle name="Normal 8" xfId="3"/>
    <cellStyle name="Percent" xfId="1" builtinId="5"/>
    <cellStyle name="Percent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AppData/Local/Microsoft/Windows/Temporary%20Internet%20Files/Content.Outlook/JBUCQLG1/Block%20Grants%20revised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ave/Documents/Dave/Education%20Funding/2005%20Function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ave/Documents/Dave/Education%20Funding/Block%20Grants%20revise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4"/>
      <sheetName val="2015"/>
      <sheetName val="2016"/>
      <sheetName val="2017"/>
      <sheetName val="All districts compared"/>
      <sheetName val="Wichita"/>
      <sheetName val="Louisburg"/>
      <sheetName val="Shawnee County"/>
      <sheetName val="total funding"/>
      <sheetName val="per pupil chart"/>
      <sheetName val="Legislator  spreadsheet"/>
    </sheetNames>
    <sheetDataSet>
      <sheetData sheetId="0">
        <row r="7">
          <cell r="L7">
            <v>304873</v>
          </cell>
          <cell r="M7">
            <v>4524086</v>
          </cell>
        </row>
        <row r="8">
          <cell r="L8">
            <v>423989.48</v>
          </cell>
          <cell r="M8">
            <v>5225656</v>
          </cell>
        </row>
        <row r="9">
          <cell r="L9">
            <v>110425.21</v>
          </cell>
          <cell r="M9">
            <v>1287986</v>
          </cell>
        </row>
        <row r="10">
          <cell r="L10">
            <v>238721.87</v>
          </cell>
          <cell r="M10">
            <v>2593348</v>
          </cell>
        </row>
        <row r="11">
          <cell r="L11">
            <v>121003.7</v>
          </cell>
          <cell r="M11">
            <v>1333439</v>
          </cell>
        </row>
        <row r="12">
          <cell r="L12">
            <v>208661</v>
          </cell>
          <cell r="M12">
            <v>2473566</v>
          </cell>
        </row>
        <row r="13">
          <cell r="L13">
            <v>214912.63</v>
          </cell>
          <cell r="M13">
            <v>2902160</v>
          </cell>
        </row>
        <row r="14">
          <cell r="L14">
            <v>265322.61</v>
          </cell>
          <cell r="M14">
            <v>3668198</v>
          </cell>
        </row>
        <row r="15">
          <cell r="L15">
            <v>145639.87</v>
          </cell>
          <cell r="M15">
            <v>2305898</v>
          </cell>
        </row>
        <row r="16">
          <cell r="L16">
            <v>264901.57</v>
          </cell>
          <cell r="M16">
            <v>2612140</v>
          </cell>
        </row>
        <row r="17">
          <cell r="L17">
            <v>402291.74</v>
          </cell>
          <cell r="M17">
            <v>5341425</v>
          </cell>
        </row>
        <row r="18">
          <cell r="L18">
            <v>730695</v>
          </cell>
          <cell r="M18">
            <v>9012954</v>
          </cell>
        </row>
        <row r="19">
          <cell r="L19">
            <v>428652.69</v>
          </cell>
          <cell r="M19">
            <v>5900548</v>
          </cell>
        </row>
        <row r="20">
          <cell r="L20">
            <v>481431.57</v>
          </cell>
          <cell r="M20">
            <v>5252365</v>
          </cell>
        </row>
        <row r="21">
          <cell r="L21">
            <v>160012</v>
          </cell>
          <cell r="M21">
            <v>1918648</v>
          </cell>
        </row>
        <row r="22">
          <cell r="L22">
            <v>2520403</v>
          </cell>
          <cell r="M22">
            <v>30394666</v>
          </cell>
        </row>
        <row r="23">
          <cell r="L23">
            <v>890879.12</v>
          </cell>
          <cell r="M23">
            <v>9808961</v>
          </cell>
        </row>
        <row r="24">
          <cell r="L24">
            <v>1294129.03</v>
          </cell>
          <cell r="M24">
            <v>15378117</v>
          </cell>
        </row>
        <row r="25">
          <cell r="L25">
            <v>281172</v>
          </cell>
          <cell r="M25">
            <v>4283797</v>
          </cell>
        </row>
        <row r="26">
          <cell r="L26">
            <v>351566.57</v>
          </cell>
          <cell r="M26">
            <v>4049256</v>
          </cell>
        </row>
        <row r="27">
          <cell r="L27">
            <v>1046124.99</v>
          </cell>
          <cell r="M27">
            <v>8755061</v>
          </cell>
        </row>
        <row r="28">
          <cell r="L28">
            <v>246705</v>
          </cell>
          <cell r="M28">
            <v>2571382</v>
          </cell>
        </row>
        <row r="29">
          <cell r="L29">
            <v>165124</v>
          </cell>
          <cell r="M29">
            <v>1758156</v>
          </cell>
        </row>
        <row r="30">
          <cell r="L30">
            <v>715036.52</v>
          </cell>
          <cell r="M30">
            <v>7347703</v>
          </cell>
        </row>
        <row r="31">
          <cell r="L31">
            <v>438016.03</v>
          </cell>
          <cell r="M31">
            <v>5292124</v>
          </cell>
        </row>
        <row r="32">
          <cell r="L32">
            <v>142844.79</v>
          </cell>
          <cell r="M32">
            <v>1785651</v>
          </cell>
        </row>
        <row r="33">
          <cell r="L33">
            <v>961260</v>
          </cell>
          <cell r="M33">
            <v>10047520</v>
          </cell>
        </row>
        <row r="34">
          <cell r="L34">
            <v>402803</v>
          </cell>
          <cell r="M34">
            <v>4569825</v>
          </cell>
        </row>
        <row r="35">
          <cell r="L35">
            <v>235161.91</v>
          </cell>
          <cell r="M35">
            <v>2254295</v>
          </cell>
        </row>
        <row r="36">
          <cell r="L36">
            <v>157149.35</v>
          </cell>
          <cell r="M36">
            <v>1580435</v>
          </cell>
        </row>
        <row r="37">
          <cell r="L37">
            <v>429886.36</v>
          </cell>
          <cell r="M37">
            <v>7184549</v>
          </cell>
        </row>
        <row r="38">
          <cell r="L38">
            <v>172011.94</v>
          </cell>
          <cell r="M38">
            <v>2145748</v>
          </cell>
        </row>
        <row r="39">
          <cell r="L39">
            <v>164383</v>
          </cell>
          <cell r="M39">
            <v>1687868</v>
          </cell>
        </row>
        <row r="40">
          <cell r="L40">
            <v>252299.32</v>
          </cell>
          <cell r="M40">
            <v>3047622</v>
          </cell>
        </row>
        <row r="41">
          <cell r="L41">
            <v>206356.88</v>
          </cell>
          <cell r="M41">
            <v>2486018</v>
          </cell>
        </row>
        <row r="42">
          <cell r="L42">
            <v>129503</v>
          </cell>
          <cell r="M42">
            <v>1572795</v>
          </cell>
        </row>
        <row r="43">
          <cell r="L43">
            <v>286516</v>
          </cell>
          <cell r="M43">
            <v>2992672</v>
          </cell>
        </row>
        <row r="44">
          <cell r="L44">
            <v>178927</v>
          </cell>
          <cell r="M44">
            <v>2748562</v>
          </cell>
        </row>
        <row r="45">
          <cell r="L45">
            <v>15185844</v>
          </cell>
          <cell r="M45">
            <v>126768080</v>
          </cell>
        </row>
        <row r="46">
          <cell r="L46">
            <v>1668240</v>
          </cell>
          <cell r="M46">
            <v>18231868</v>
          </cell>
        </row>
        <row r="47">
          <cell r="L47">
            <v>3272216.27</v>
          </cell>
          <cell r="M47">
            <v>32186763</v>
          </cell>
        </row>
        <row r="48">
          <cell r="L48">
            <v>3922551</v>
          </cell>
          <cell r="M48">
            <v>40856422</v>
          </cell>
        </row>
        <row r="49">
          <cell r="L49">
            <v>19283018</v>
          </cell>
          <cell r="M49">
            <v>180532075</v>
          </cell>
        </row>
        <row r="50">
          <cell r="L50">
            <v>1198265.75</v>
          </cell>
          <cell r="M50">
            <v>12796810</v>
          </cell>
        </row>
        <row r="51">
          <cell r="L51">
            <v>301243.19</v>
          </cell>
          <cell r="M51">
            <v>4073518</v>
          </cell>
        </row>
        <row r="52">
          <cell r="L52">
            <v>250793</v>
          </cell>
          <cell r="M52">
            <v>3265477</v>
          </cell>
        </row>
        <row r="53">
          <cell r="L53">
            <v>388594.12</v>
          </cell>
          <cell r="M53">
            <v>4853020</v>
          </cell>
        </row>
        <row r="54">
          <cell r="L54">
            <v>341080.48</v>
          </cell>
          <cell r="M54">
            <v>4825910</v>
          </cell>
        </row>
        <row r="55">
          <cell r="L55">
            <v>158470</v>
          </cell>
          <cell r="M55">
            <v>1661347</v>
          </cell>
        </row>
        <row r="56">
          <cell r="L56">
            <v>75499</v>
          </cell>
          <cell r="M56">
            <v>973210</v>
          </cell>
        </row>
        <row r="57">
          <cell r="L57">
            <v>332961.32</v>
          </cell>
          <cell r="M57">
            <v>3981589</v>
          </cell>
        </row>
        <row r="58">
          <cell r="L58">
            <v>708869</v>
          </cell>
          <cell r="M58">
            <v>8450444</v>
          </cell>
        </row>
        <row r="59">
          <cell r="L59">
            <v>168787</v>
          </cell>
          <cell r="M59">
            <v>1850438</v>
          </cell>
        </row>
        <row r="60">
          <cell r="L60">
            <v>329139.62</v>
          </cell>
          <cell r="M60">
            <v>4525377</v>
          </cell>
        </row>
        <row r="61">
          <cell r="L61">
            <v>459529.97</v>
          </cell>
          <cell r="M61">
            <v>5687140</v>
          </cell>
        </row>
        <row r="62">
          <cell r="L62">
            <v>554555.66</v>
          </cell>
          <cell r="M62">
            <v>7682532</v>
          </cell>
        </row>
        <row r="63">
          <cell r="L63">
            <v>476163.88</v>
          </cell>
          <cell r="M63">
            <v>6481274</v>
          </cell>
        </row>
        <row r="64">
          <cell r="L64">
            <v>1663704</v>
          </cell>
          <cell r="M64">
            <v>19763631</v>
          </cell>
        </row>
        <row r="65">
          <cell r="L65">
            <v>287133.14</v>
          </cell>
          <cell r="M65">
            <v>3724121</v>
          </cell>
        </row>
        <row r="66">
          <cell r="L66">
            <v>315688.68</v>
          </cell>
          <cell r="M66">
            <v>4138201</v>
          </cell>
        </row>
        <row r="67">
          <cell r="L67">
            <v>3535364.07</v>
          </cell>
          <cell r="M67">
            <v>33695044</v>
          </cell>
        </row>
        <row r="68">
          <cell r="L68">
            <v>286065.31</v>
          </cell>
          <cell r="M68">
            <v>3143270</v>
          </cell>
        </row>
        <row r="69">
          <cell r="L69">
            <v>154714</v>
          </cell>
          <cell r="M69">
            <v>1881357</v>
          </cell>
        </row>
        <row r="70">
          <cell r="L70">
            <v>184969</v>
          </cell>
          <cell r="M70">
            <v>2589255</v>
          </cell>
        </row>
        <row r="71">
          <cell r="L71">
            <v>802663.03</v>
          </cell>
          <cell r="M71">
            <v>9930041</v>
          </cell>
        </row>
        <row r="72">
          <cell r="L72">
            <v>393984.38</v>
          </cell>
          <cell r="M72">
            <v>5665664</v>
          </cell>
        </row>
        <row r="73">
          <cell r="L73">
            <v>33625196</v>
          </cell>
          <cell r="M73">
            <v>363744954</v>
          </cell>
        </row>
        <row r="74">
          <cell r="L74">
            <v>3966428</v>
          </cell>
          <cell r="M74">
            <v>39950285</v>
          </cell>
        </row>
        <row r="75">
          <cell r="L75">
            <v>3286942.46</v>
          </cell>
          <cell r="M75">
            <v>36674082</v>
          </cell>
        </row>
        <row r="76">
          <cell r="L76">
            <v>1271436</v>
          </cell>
          <cell r="M76">
            <v>16801608</v>
          </cell>
        </row>
        <row r="77">
          <cell r="L77">
            <v>1086872.01</v>
          </cell>
          <cell r="M77">
            <v>10938493</v>
          </cell>
        </row>
        <row r="78">
          <cell r="L78">
            <v>609933</v>
          </cell>
          <cell r="M78">
            <v>7802874</v>
          </cell>
        </row>
        <row r="79">
          <cell r="L79">
            <v>2856061</v>
          </cell>
          <cell r="M79">
            <v>32291185</v>
          </cell>
        </row>
        <row r="80">
          <cell r="L80">
            <v>3439329.04</v>
          </cell>
          <cell r="M80">
            <v>40831999</v>
          </cell>
        </row>
        <row r="81">
          <cell r="L81">
            <v>912489</v>
          </cell>
          <cell r="M81">
            <v>10763098</v>
          </cell>
        </row>
        <row r="82">
          <cell r="L82">
            <v>470364</v>
          </cell>
          <cell r="M82">
            <v>5762106</v>
          </cell>
        </row>
        <row r="83">
          <cell r="L83">
            <v>95173.13</v>
          </cell>
          <cell r="M83">
            <v>1186084</v>
          </cell>
        </row>
        <row r="84">
          <cell r="L84">
            <v>229909.25</v>
          </cell>
          <cell r="M84">
            <v>2570883</v>
          </cell>
        </row>
        <row r="85">
          <cell r="L85">
            <v>171163</v>
          </cell>
          <cell r="M85">
            <v>2242414</v>
          </cell>
        </row>
        <row r="86">
          <cell r="L86">
            <v>193045</v>
          </cell>
          <cell r="M86">
            <v>2636043</v>
          </cell>
        </row>
        <row r="87">
          <cell r="L87">
            <v>837435</v>
          </cell>
          <cell r="M87">
            <v>5805892</v>
          </cell>
        </row>
        <row r="88">
          <cell r="L88">
            <v>268207.88</v>
          </cell>
          <cell r="M88">
            <v>2792180</v>
          </cell>
        </row>
        <row r="89">
          <cell r="L89">
            <v>63316</v>
          </cell>
          <cell r="M89">
            <v>902131</v>
          </cell>
        </row>
        <row r="90">
          <cell r="L90">
            <v>233288</v>
          </cell>
          <cell r="M90">
            <v>2747543</v>
          </cell>
        </row>
        <row r="91">
          <cell r="L91">
            <v>370871.14</v>
          </cell>
          <cell r="M91">
            <v>3029860</v>
          </cell>
        </row>
        <row r="92">
          <cell r="L92">
            <v>80380.13</v>
          </cell>
          <cell r="M92">
            <v>1562275</v>
          </cell>
        </row>
        <row r="93">
          <cell r="L93">
            <v>242066.33</v>
          </cell>
          <cell r="M93">
            <v>2742758</v>
          </cell>
        </row>
        <row r="94">
          <cell r="L94">
            <v>105952.15</v>
          </cell>
          <cell r="M94">
            <v>1710816</v>
          </cell>
        </row>
        <row r="95">
          <cell r="L95">
            <v>222295.11</v>
          </cell>
          <cell r="M95">
            <v>2948741</v>
          </cell>
        </row>
        <row r="96">
          <cell r="L96">
            <v>387250</v>
          </cell>
          <cell r="M96">
            <v>5194678</v>
          </cell>
        </row>
        <row r="97">
          <cell r="L97">
            <v>325485.77</v>
          </cell>
          <cell r="M97">
            <v>5065441</v>
          </cell>
        </row>
        <row r="98">
          <cell r="L98">
            <v>463113.2</v>
          </cell>
          <cell r="M98">
            <v>5718883</v>
          </cell>
        </row>
        <row r="99">
          <cell r="L99">
            <v>1613518</v>
          </cell>
          <cell r="M99">
            <v>16540455</v>
          </cell>
        </row>
        <row r="100">
          <cell r="L100">
            <v>64013.599999999999</v>
          </cell>
          <cell r="M100">
            <v>886417</v>
          </cell>
        </row>
        <row r="101">
          <cell r="L101">
            <v>93544.4</v>
          </cell>
          <cell r="M101">
            <v>987142</v>
          </cell>
        </row>
        <row r="102">
          <cell r="L102">
            <v>188738.3</v>
          </cell>
          <cell r="M102">
            <v>2255184</v>
          </cell>
        </row>
        <row r="103">
          <cell r="L103">
            <v>272763</v>
          </cell>
          <cell r="M103">
            <v>2645242</v>
          </cell>
        </row>
        <row r="104">
          <cell r="L104">
            <v>186704.51</v>
          </cell>
          <cell r="M104">
            <v>2191538</v>
          </cell>
        </row>
        <row r="105">
          <cell r="L105">
            <v>239552.66</v>
          </cell>
          <cell r="M105">
            <v>2951459</v>
          </cell>
        </row>
        <row r="106">
          <cell r="L106">
            <v>141110</v>
          </cell>
          <cell r="M106">
            <v>2071268</v>
          </cell>
        </row>
        <row r="107">
          <cell r="L107">
            <v>167450.12</v>
          </cell>
          <cell r="M107">
            <v>2303662</v>
          </cell>
        </row>
        <row r="108">
          <cell r="L108">
            <v>171854</v>
          </cell>
          <cell r="M108">
            <v>2121350</v>
          </cell>
        </row>
        <row r="109">
          <cell r="L109">
            <v>6080154</v>
          </cell>
          <cell r="M109">
            <v>47605243</v>
          </cell>
        </row>
        <row r="110">
          <cell r="L110">
            <v>434373</v>
          </cell>
          <cell r="M110">
            <v>4955365</v>
          </cell>
        </row>
        <row r="111">
          <cell r="L111">
            <v>262570</v>
          </cell>
          <cell r="M111">
            <v>4055443</v>
          </cell>
        </row>
        <row r="112">
          <cell r="L112">
            <v>3115797.35</v>
          </cell>
          <cell r="M112">
            <v>34126570</v>
          </cell>
        </row>
        <row r="113">
          <cell r="L113">
            <v>723985.07</v>
          </cell>
          <cell r="M113">
            <v>8464350</v>
          </cell>
        </row>
        <row r="114">
          <cell r="L114">
            <v>241531.87</v>
          </cell>
          <cell r="M114">
            <v>2466902</v>
          </cell>
        </row>
        <row r="115">
          <cell r="L115">
            <v>184250.72</v>
          </cell>
          <cell r="M115">
            <v>2427044</v>
          </cell>
        </row>
        <row r="116">
          <cell r="L116">
            <v>568758.74</v>
          </cell>
          <cell r="M116">
            <v>6924906</v>
          </cell>
        </row>
        <row r="117">
          <cell r="L117">
            <v>1092198.56</v>
          </cell>
          <cell r="M117">
            <v>13103402</v>
          </cell>
        </row>
        <row r="118">
          <cell r="L118">
            <v>71739</v>
          </cell>
          <cell r="M118">
            <v>931720</v>
          </cell>
        </row>
        <row r="119">
          <cell r="L119">
            <v>499549.35</v>
          </cell>
          <cell r="M119">
            <v>6555119</v>
          </cell>
        </row>
        <row r="120">
          <cell r="L120">
            <v>140914</v>
          </cell>
          <cell r="M120">
            <v>2004145</v>
          </cell>
        </row>
        <row r="121">
          <cell r="L121">
            <v>1189401</v>
          </cell>
          <cell r="M121">
            <v>9708339</v>
          </cell>
        </row>
        <row r="122">
          <cell r="L122">
            <v>819806</v>
          </cell>
          <cell r="M122">
            <v>7160715</v>
          </cell>
        </row>
        <row r="123">
          <cell r="L123">
            <v>188789</v>
          </cell>
          <cell r="M123">
            <v>2700376</v>
          </cell>
        </row>
        <row r="124">
          <cell r="L124">
            <v>471857.25</v>
          </cell>
          <cell r="M124">
            <v>6301219</v>
          </cell>
        </row>
        <row r="125">
          <cell r="L125">
            <v>338027.03</v>
          </cell>
          <cell r="M125">
            <v>4676179</v>
          </cell>
        </row>
        <row r="126">
          <cell r="L126">
            <v>126428.73</v>
          </cell>
          <cell r="M126">
            <v>1632194</v>
          </cell>
        </row>
        <row r="127">
          <cell r="L127">
            <v>377333.65</v>
          </cell>
          <cell r="M127">
            <v>4557661</v>
          </cell>
        </row>
        <row r="128">
          <cell r="L128">
            <v>324795</v>
          </cell>
          <cell r="M128">
            <v>3782063</v>
          </cell>
        </row>
        <row r="129">
          <cell r="L129">
            <v>374393</v>
          </cell>
          <cell r="M129">
            <v>4061975</v>
          </cell>
        </row>
        <row r="130">
          <cell r="L130">
            <v>531714.35</v>
          </cell>
          <cell r="M130">
            <v>6910649</v>
          </cell>
        </row>
        <row r="131">
          <cell r="L131">
            <v>152010</v>
          </cell>
          <cell r="M131">
            <v>1503158</v>
          </cell>
        </row>
        <row r="132">
          <cell r="L132">
            <v>862491.15</v>
          </cell>
          <cell r="M132">
            <v>7966679</v>
          </cell>
        </row>
        <row r="133">
          <cell r="L133">
            <v>212969.12</v>
          </cell>
          <cell r="M133">
            <v>2134526</v>
          </cell>
        </row>
        <row r="134">
          <cell r="L134">
            <v>212914.71</v>
          </cell>
          <cell r="M134">
            <v>3299066</v>
          </cell>
        </row>
        <row r="135">
          <cell r="L135">
            <v>1076753</v>
          </cell>
          <cell r="M135">
            <v>8931599</v>
          </cell>
        </row>
        <row r="136">
          <cell r="L136">
            <v>611039.71</v>
          </cell>
          <cell r="M136">
            <v>7274850</v>
          </cell>
        </row>
        <row r="137">
          <cell r="L137">
            <v>241425.03</v>
          </cell>
          <cell r="M137">
            <v>3389553</v>
          </cell>
        </row>
        <row r="138">
          <cell r="L138">
            <v>271545</v>
          </cell>
          <cell r="M138">
            <v>3824774</v>
          </cell>
        </row>
        <row r="139">
          <cell r="L139">
            <v>440129.61</v>
          </cell>
          <cell r="M139">
            <v>6411052</v>
          </cell>
        </row>
        <row r="140">
          <cell r="L140">
            <v>274538.58</v>
          </cell>
          <cell r="M140">
            <v>4545898</v>
          </cell>
        </row>
        <row r="141">
          <cell r="L141">
            <v>278242.67</v>
          </cell>
          <cell r="M141">
            <v>4038915</v>
          </cell>
        </row>
        <row r="142">
          <cell r="L142">
            <v>555835.26</v>
          </cell>
          <cell r="M142">
            <v>6292325</v>
          </cell>
        </row>
        <row r="143">
          <cell r="L143">
            <v>234895.8</v>
          </cell>
          <cell r="M143">
            <v>3239465</v>
          </cell>
        </row>
        <row r="144">
          <cell r="L144">
            <v>2451256.4</v>
          </cell>
          <cell r="M144">
            <v>23181012</v>
          </cell>
        </row>
        <row r="145">
          <cell r="L145">
            <v>314686.88</v>
          </cell>
          <cell r="M145">
            <v>4644685</v>
          </cell>
        </row>
        <row r="146">
          <cell r="L146">
            <v>248215</v>
          </cell>
          <cell r="M146">
            <v>3145408</v>
          </cell>
        </row>
        <row r="147">
          <cell r="L147">
            <v>694531.5</v>
          </cell>
          <cell r="M147">
            <v>8726888</v>
          </cell>
        </row>
        <row r="148">
          <cell r="L148">
            <v>172242.65</v>
          </cell>
          <cell r="M148">
            <v>2347823</v>
          </cell>
        </row>
        <row r="149">
          <cell r="L149">
            <v>222422.41</v>
          </cell>
          <cell r="M149">
            <v>2459319</v>
          </cell>
        </row>
        <row r="150">
          <cell r="L150">
            <v>200951.07</v>
          </cell>
          <cell r="M150">
            <v>2305219</v>
          </cell>
        </row>
        <row r="151">
          <cell r="L151">
            <v>592102.46</v>
          </cell>
          <cell r="M151">
            <v>7507741</v>
          </cell>
        </row>
        <row r="152">
          <cell r="L152">
            <v>996966.72</v>
          </cell>
          <cell r="M152">
            <v>10993029</v>
          </cell>
        </row>
        <row r="153">
          <cell r="L153">
            <v>279601</v>
          </cell>
          <cell r="M153">
            <v>3076146</v>
          </cell>
        </row>
        <row r="154">
          <cell r="L154">
            <v>316987.57</v>
          </cell>
          <cell r="M154">
            <v>4194869</v>
          </cell>
        </row>
        <row r="155">
          <cell r="L155">
            <v>395415.79</v>
          </cell>
          <cell r="M155">
            <v>5086666</v>
          </cell>
        </row>
        <row r="156">
          <cell r="L156">
            <v>214636.95</v>
          </cell>
          <cell r="M156">
            <v>3039692</v>
          </cell>
        </row>
        <row r="157">
          <cell r="L157">
            <v>124360.46</v>
          </cell>
          <cell r="M157">
            <v>1587472</v>
          </cell>
        </row>
        <row r="158">
          <cell r="L158">
            <v>157720</v>
          </cell>
          <cell r="M158">
            <v>2238938</v>
          </cell>
        </row>
        <row r="159">
          <cell r="L159">
            <v>507687</v>
          </cell>
          <cell r="M159">
            <v>6075987</v>
          </cell>
        </row>
        <row r="160">
          <cell r="L160">
            <v>751144.9</v>
          </cell>
          <cell r="M160">
            <v>6626440</v>
          </cell>
        </row>
        <row r="161">
          <cell r="L161">
            <v>609906.63</v>
          </cell>
          <cell r="M161">
            <v>6312181</v>
          </cell>
        </row>
        <row r="162">
          <cell r="L162">
            <v>606806.79</v>
          </cell>
          <cell r="M162">
            <v>5129128</v>
          </cell>
        </row>
        <row r="163">
          <cell r="L163">
            <v>628907.47</v>
          </cell>
          <cell r="M163">
            <v>8290172</v>
          </cell>
        </row>
        <row r="164">
          <cell r="L164">
            <v>294813</v>
          </cell>
          <cell r="M164">
            <v>3851386</v>
          </cell>
        </row>
        <row r="165">
          <cell r="L165">
            <v>689794.67</v>
          </cell>
          <cell r="M165">
            <v>8888373</v>
          </cell>
        </row>
        <row r="166">
          <cell r="L166">
            <v>2074890</v>
          </cell>
          <cell r="M166">
            <v>12929582</v>
          </cell>
        </row>
        <row r="167">
          <cell r="L167">
            <v>189163.1</v>
          </cell>
          <cell r="M167">
            <v>2166173</v>
          </cell>
        </row>
        <row r="168">
          <cell r="L168">
            <v>163262.39999999999</v>
          </cell>
          <cell r="M168">
            <v>2131886</v>
          </cell>
        </row>
        <row r="169">
          <cell r="L169">
            <v>457817.4</v>
          </cell>
          <cell r="M169">
            <v>5226867</v>
          </cell>
        </row>
        <row r="170">
          <cell r="L170">
            <v>2445980</v>
          </cell>
          <cell r="M170">
            <v>23494291</v>
          </cell>
        </row>
        <row r="171">
          <cell r="L171">
            <v>374034.02</v>
          </cell>
          <cell r="M171">
            <v>3660069</v>
          </cell>
        </row>
        <row r="172">
          <cell r="L172">
            <v>1129555</v>
          </cell>
          <cell r="M172">
            <v>10335977</v>
          </cell>
        </row>
        <row r="173">
          <cell r="L173">
            <v>334793.93</v>
          </cell>
          <cell r="M173">
            <v>4093742</v>
          </cell>
        </row>
        <row r="174">
          <cell r="L174">
            <v>364093.03</v>
          </cell>
          <cell r="M174">
            <v>4990688</v>
          </cell>
        </row>
        <row r="175">
          <cell r="L175">
            <v>349979.72</v>
          </cell>
          <cell r="M175">
            <v>5229323</v>
          </cell>
        </row>
        <row r="176">
          <cell r="L176">
            <v>1057800</v>
          </cell>
          <cell r="M176">
            <v>9469670</v>
          </cell>
        </row>
        <row r="177">
          <cell r="L177">
            <v>325787.52000000002</v>
          </cell>
          <cell r="M177">
            <v>4216880</v>
          </cell>
        </row>
        <row r="178">
          <cell r="L178">
            <v>195587.81</v>
          </cell>
          <cell r="M178">
            <v>2817757</v>
          </cell>
        </row>
        <row r="179">
          <cell r="L179">
            <v>651047</v>
          </cell>
          <cell r="M179">
            <v>7855942</v>
          </cell>
        </row>
        <row r="180">
          <cell r="L180">
            <v>4284144.34</v>
          </cell>
          <cell r="M180">
            <v>35244324</v>
          </cell>
        </row>
        <row r="181">
          <cell r="L181">
            <v>132722</v>
          </cell>
          <cell r="M181">
            <v>1682212</v>
          </cell>
        </row>
        <row r="182">
          <cell r="L182">
            <v>2630860</v>
          </cell>
          <cell r="M182">
            <v>31906955</v>
          </cell>
        </row>
        <row r="183">
          <cell r="L183">
            <v>165854.88</v>
          </cell>
          <cell r="M183">
            <v>2191766</v>
          </cell>
        </row>
        <row r="184">
          <cell r="L184">
            <v>135534</v>
          </cell>
          <cell r="M184">
            <v>1858967</v>
          </cell>
        </row>
        <row r="185">
          <cell r="L185">
            <v>247657</v>
          </cell>
          <cell r="M185">
            <v>2895898</v>
          </cell>
        </row>
        <row r="186">
          <cell r="L186">
            <v>504036</v>
          </cell>
          <cell r="M186">
            <v>5714095</v>
          </cell>
        </row>
        <row r="187">
          <cell r="L187">
            <v>66251</v>
          </cell>
          <cell r="M187">
            <v>838878</v>
          </cell>
        </row>
        <row r="188">
          <cell r="L188">
            <v>202729.11</v>
          </cell>
          <cell r="M188">
            <v>2614506</v>
          </cell>
        </row>
        <row r="189">
          <cell r="L189">
            <v>223920.57</v>
          </cell>
          <cell r="M189">
            <v>2820177</v>
          </cell>
        </row>
        <row r="190">
          <cell r="L190">
            <v>835205.85</v>
          </cell>
          <cell r="M190">
            <v>10212903</v>
          </cell>
        </row>
        <row r="191">
          <cell r="L191">
            <v>210823.4</v>
          </cell>
          <cell r="M191">
            <v>2358460</v>
          </cell>
        </row>
        <row r="192">
          <cell r="L192">
            <v>443944.28</v>
          </cell>
          <cell r="M192">
            <v>5647044</v>
          </cell>
        </row>
        <row r="193">
          <cell r="L193">
            <v>145294</v>
          </cell>
          <cell r="M193">
            <v>2890352</v>
          </cell>
        </row>
        <row r="194">
          <cell r="L194">
            <v>208266</v>
          </cell>
          <cell r="M194">
            <v>2383059</v>
          </cell>
        </row>
        <row r="195">
          <cell r="L195">
            <v>119911</v>
          </cell>
          <cell r="M195">
            <v>1270495</v>
          </cell>
        </row>
        <row r="196">
          <cell r="L196">
            <v>504903.51</v>
          </cell>
          <cell r="M196">
            <v>6783557</v>
          </cell>
        </row>
        <row r="197">
          <cell r="L197">
            <v>117890</v>
          </cell>
          <cell r="M197">
            <v>1555241</v>
          </cell>
        </row>
        <row r="198">
          <cell r="L198">
            <v>1101788</v>
          </cell>
          <cell r="M198">
            <v>14207588</v>
          </cell>
        </row>
        <row r="199">
          <cell r="L199">
            <v>151790.96</v>
          </cell>
          <cell r="M199">
            <v>1808743</v>
          </cell>
        </row>
        <row r="200">
          <cell r="L200">
            <v>513358.61</v>
          </cell>
          <cell r="M200">
            <v>6137917</v>
          </cell>
        </row>
        <row r="201">
          <cell r="L201">
            <v>757399.97</v>
          </cell>
          <cell r="M201">
            <v>6682456</v>
          </cell>
        </row>
        <row r="202">
          <cell r="L202">
            <v>548187</v>
          </cell>
          <cell r="M202">
            <v>5226877</v>
          </cell>
        </row>
        <row r="203">
          <cell r="L203">
            <v>321087</v>
          </cell>
          <cell r="M203">
            <v>4208592</v>
          </cell>
        </row>
        <row r="204">
          <cell r="L204">
            <v>1114727</v>
          </cell>
          <cell r="M204">
            <v>11381086</v>
          </cell>
        </row>
        <row r="205">
          <cell r="L205">
            <v>374539.73</v>
          </cell>
          <cell r="M205">
            <v>4600443</v>
          </cell>
        </row>
        <row r="206">
          <cell r="L206">
            <v>166203.15</v>
          </cell>
          <cell r="M206">
            <v>2361874</v>
          </cell>
        </row>
        <row r="207">
          <cell r="L207">
            <v>219834.5</v>
          </cell>
          <cell r="M207">
            <v>2479315</v>
          </cell>
        </row>
        <row r="208">
          <cell r="L208">
            <v>986273.79</v>
          </cell>
          <cell r="M208">
            <v>12664093</v>
          </cell>
        </row>
        <row r="209">
          <cell r="L209">
            <v>543518.74</v>
          </cell>
          <cell r="M209">
            <v>5950770</v>
          </cell>
        </row>
        <row r="210">
          <cell r="L210">
            <v>809651</v>
          </cell>
          <cell r="M210">
            <v>9704685</v>
          </cell>
        </row>
        <row r="211">
          <cell r="L211">
            <v>488073.75</v>
          </cell>
          <cell r="M211">
            <v>5500779</v>
          </cell>
        </row>
        <row r="212">
          <cell r="L212">
            <v>1890996.16</v>
          </cell>
          <cell r="M212">
            <v>13638556</v>
          </cell>
        </row>
        <row r="213">
          <cell r="L213">
            <v>242973</v>
          </cell>
          <cell r="M213">
            <v>3018824</v>
          </cell>
        </row>
        <row r="214">
          <cell r="L214">
            <v>358333.64</v>
          </cell>
          <cell r="M214">
            <v>4906163</v>
          </cell>
        </row>
        <row r="215">
          <cell r="L215">
            <v>225332.94</v>
          </cell>
          <cell r="M215">
            <v>3427958</v>
          </cell>
        </row>
        <row r="216">
          <cell r="L216">
            <v>255440.05</v>
          </cell>
          <cell r="M216">
            <v>3368440</v>
          </cell>
        </row>
        <row r="217">
          <cell r="L217">
            <v>195365</v>
          </cell>
          <cell r="M217">
            <v>2867035</v>
          </cell>
        </row>
        <row r="218">
          <cell r="L218">
            <v>140439.57</v>
          </cell>
          <cell r="M218">
            <v>2078487</v>
          </cell>
        </row>
        <row r="219">
          <cell r="L219">
            <v>2471944.54</v>
          </cell>
          <cell r="M219">
            <v>22135239</v>
          </cell>
        </row>
        <row r="220">
          <cell r="L220">
            <v>178900</v>
          </cell>
          <cell r="M220">
            <v>2652025</v>
          </cell>
        </row>
        <row r="221">
          <cell r="L221">
            <v>433454.71</v>
          </cell>
          <cell r="M221">
            <v>5273910</v>
          </cell>
        </row>
        <row r="222">
          <cell r="L222">
            <v>326974.37</v>
          </cell>
          <cell r="M222">
            <v>4750067</v>
          </cell>
        </row>
        <row r="223">
          <cell r="L223">
            <v>164449.93</v>
          </cell>
          <cell r="M223">
            <v>1955349</v>
          </cell>
        </row>
        <row r="224">
          <cell r="L224">
            <v>553416</v>
          </cell>
          <cell r="M224">
            <v>7904544</v>
          </cell>
        </row>
        <row r="225">
          <cell r="L225">
            <v>865211</v>
          </cell>
          <cell r="M225">
            <v>10020969</v>
          </cell>
        </row>
        <row r="226">
          <cell r="L226">
            <v>473049.18</v>
          </cell>
          <cell r="M226">
            <v>5957378</v>
          </cell>
        </row>
        <row r="227">
          <cell r="L227">
            <v>3670236</v>
          </cell>
          <cell r="M227">
            <v>34211843</v>
          </cell>
        </row>
        <row r="228">
          <cell r="L228">
            <v>252536.88</v>
          </cell>
          <cell r="M228">
            <v>3144964</v>
          </cell>
        </row>
        <row r="229">
          <cell r="L229">
            <v>289693.14</v>
          </cell>
          <cell r="M229">
            <v>3908991</v>
          </cell>
        </row>
        <row r="230">
          <cell r="L230">
            <v>432774.33</v>
          </cell>
          <cell r="M230">
            <v>6041524</v>
          </cell>
        </row>
        <row r="231">
          <cell r="L231">
            <v>4295185.01</v>
          </cell>
          <cell r="M231">
            <v>53241117</v>
          </cell>
        </row>
        <row r="232">
          <cell r="L232">
            <v>183119.95</v>
          </cell>
          <cell r="M232">
            <v>2659355</v>
          </cell>
        </row>
        <row r="233">
          <cell r="L233">
            <v>922249.17</v>
          </cell>
          <cell r="M233">
            <v>11133513</v>
          </cell>
        </row>
        <row r="234">
          <cell r="L234">
            <v>1147247.74</v>
          </cell>
          <cell r="M234">
            <v>13295224</v>
          </cell>
        </row>
        <row r="235">
          <cell r="L235">
            <v>518184.01</v>
          </cell>
          <cell r="M235">
            <v>7118982</v>
          </cell>
        </row>
        <row r="236">
          <cell r="L236">
            <v>267295</v>
          </cell>
          <cell r="M236">
            <v>3153632</v>
          </cell>
        </row>
        <row r="237">
          <cell r="L237">
            <v>434387.20000000001</v>
          </cell>
          <cell r="M237">
            <v>5442455</v>
          </cell>
        </row>
        <row r="238">
          <cell r="L238">
            <v>2151823.34</v>
          </cell>
          <cell r="M238">
            <v>22220843</v>
          </cell>
        </row>
        <row r="239">
          <cell r="L239">
            <v>277465.73</v>
          </cell>
          <cell r="M239">
            <v>3383834</v>
          </cell>
        </row>
        <row r="240">
          <cell r="L240">
            <v>3702244.24</v>
          </cell>
          <cell r="M240">
            <v>26696001</v>
          </cell>
        </row>
        <row r="241">
          <cell r="L241">
            <v>181672.94</v>
          </cell>
          <cell r="M241">
            <v>2576592</v>
          </cell>
        </row>
        <row r="242">
          <cell r="L242">
            <v>182299.15</v>
          </cell>
          <cell r="M242">
            <v>2581289</v>
          </cell>
        </row>
        <row r="243">
          <cell r="L243">
            <v>5156660.17</v>
          </cell>
          <cell r="M243">
            <v>55050121</v>
          </cell>
        </row>
        <row r="244">
          <cell r="L244">
            <v>970369.23</v>
          </cell>
          <cell r="M244">
            <v>12805977</v>
          </cell>
        </row>
        <row r="245">
          <cell r="L245">
            <v>178422.31</v>
          </cell>
          <cell r="M245">
            <v>2026473</v>
          </cell>
        </row>
        <row r="246">
          <cell r="L246">
            <v>441947.75</v>
          </cell>
          <cell r="M246">
            <v>5792140</v>
          </cell>
        </row>
        <row r="247">
          <cell r="L247">
            <v>462730.02</v>
          </cell>
          <cell r="M247">
            <v>5889012</v>
          </cell>
        </row>
        <row r="248">
          <cell r="L248">
            <v>216107.46</v>
          </cell>
          <cell r="M248">
            <v>3037615</v>
          </cell>
        </row>
        <row r="249">
          <cell r="L249">
            <v>218202.94</v>
          </cell>
          <cell r="M249">
            <v>3038726</v>
          </cell>
        </row>
        <row r="250">
          <cell r="L250">
            <v>880019</v>
          </cell>
          <cell r="M250">
            <v>11464045</v>
          </cell>
        </row>
        <row r="251">
          <cell r="L251">
            <v>1937602</v>
          </cell>
          <cell r="M251">
            <v>16575928</v>
          </cell>
        </row>
        <row r="252">
          <cell r="L252">
            <v>555173.39</v>
          </cell>
          <cell r="M252">
            <v>5913211</v>
          </cell>
        </row>
        <row r="253">
          <cell r="L253">
            <v>302636</v>
          </cell>
          <cell r="M253">
            <v>3479879</v>
          </cell>
        </row>
        <row r="254">
          <cell r="L254">
            <v>76027</v>
          </cell>
          <cell r="M254">
            <v>810178</v>
          </cell>
        </row>
        <row r="255">
          <cell r="L255">
            <v>1146348.74</v>
          </cell>
          <cell r="M255">
            <v>14917277</v>
          </cell>
        </row>
        <row r="256">
          <cell r="L256">
            <v>1631951.93</v>
          </cell>
          <cell r="M256">
            <v>19730663</v>
          </cell>
        </row>
        <row r="257">
          <cell r="L257">
            <v>121307.61</v>
          </cell>
          <cell r="M257">
            <v>1625699</v>
          </cell>
        </row>
        <row r="258">
          <cell r="L258">
            <v>665809.72</v>
          </cell>
          <cell r="M258">
            <v>7683111</v>
          </cell>
        </row>
        <row r="259">
          <cell r="L259">
            <v>68057.17</v>
          </cell>
          <cell r="M259">
            <v>1077035</v>
          </cell>
        </row>
        <row r="260">
          <cell r="L260">
            <v>5025686</v>
          </cell>
          <cell r="M260">
            <v>47558573</v>
          </cell>
        </row>
        <row r="261">
          <cell r="L261">
            <v>102735</v>
          </cell>
          <cell r="M261">
            <v>1369321</v>
          </cell>
        </row>
        <row r="262">
          <cell r="L262">
            <v>160826</v>
          </cell>
          <cell r="M262">
            <v>2072360</v>
          </cell>
        </row>
        <row r="263">
          <cell r="L263">
            <v>154213</v>
          </cell>
          <cell r="M263">
            <v>1952897</v>
          </cell>
        </row>
        <row r="264">
          <cell r="L264">
            <v>3130838.82</v>
          </cell>
          <cell r="M264">
            <v>34958712</v>
          </cell>
        </row>
        <row r="265">
          <cell r="L265">
            <v>215915.76</v>
          </cell>
          <cell r="M265">
            <v>2711564</v>
          </cell>
        </row>
        <row r="266">
          <cell r="L266">
            <v>159456.63</v>
          </cell>
          <cell r="M266">
            <v>1863602</v>
          </cell>
        </row>
        <row r="267">
          <cell r="L267">
            <v>524021</v>
          </cell>
          <cell r="M267">
            <v>6132348</v>
          </cell>
        </row>
        <row r="268">
          <cell r="L268">
            <v>405100.99</v>
          </cell>
          <cell r="M268">
            <v>5454118</v>
          </cell>
        </row>
        <row r="269">
          <cell r="L269">
            <v>293985</v>
          </cell>
          <cell r="M269">
            <v>4001598</v>
          </cell>
        </row>
        <row r="270">
          <cell r="L270">
            <v>2176783</v>
          </cell>
          <cell r="M270">
            <v>17145978</v>
          </cell>
        </row>
        <row r="271">
          <cell r="L271">
            <v>2655112.69</v>
          </cell>
          <cell r="M271">
            <v>13553177</v>
          </cell>
        </row>
        <row r="272">
          <cell r="L272">
            <v>884237</v>
          </cell>
          <cell r="M272">
            <v>9921106</v>
          </cell>
        </row>
        <row r="273">
          <cell r="L273">
            <v>181617</v>
          </cell>
          <cell r="M273">
            <v>2528488</v>
          </cell>
        </row>
        <row r="274">
          <cell r="L274">
            <v>764652</v>
          </cell>
          <cell r="M274">
            <v>7976580</v>
          </cell>
        </row>
        <row r="275">
          <cell r="L275">
            <v>299933</v>
          </cell>
          <cell r="M275">
            <v>4013591</v>
          </cell>
        </row>
        <row r="276">
          <cell r="L276">
            <v>844673.02</v>
          </cell>
          <cell r="M276">
            <v>7494711</v>
          </cell>
        </row>
        <row r="277">
          <cell r="L277">
            <v>97139.5</v>
          </cell>
          <cell r="M277">
            <v>1447022</v>
          </cell>
        </row>
        <row r="278">
          <cell r="L278">
            <v>7024817</v>
          </cell>
          <cell r="M278">
            <v>65903222</v>
          </cell>
        </row>
        <row r="279">
          <cell r="L279">
            <v>261115</v>
          </cell>
          <cell r="M279">
            <v>3572112</v>
          </cell>
        </row>
        <row r="280">
          <cell r="L280">
            <v>504004</v>
          </cell>
          <cell r="M280">
            <v>6732039</v>
          </cell>
        </row>
        <row r="281">
          <cell r="L281">
            <v>15903303</v>
          </cell>
          <cell r="M281">
            <v>169551077</v>
          </cell>
        </row>
        <row r="282">
          <cell r="L282">
            <v>10057121</v>
          </cell>
          <cell r="M282">
            <v>99818342</v>
          </cell>
        </row>
        <row r="283">
          <cell r="L283">
            <v>71236.94</v>
          </cell>
          <cell r="M283">
            <v>999840</v>
          </cell>
        </row>
        <row r="284">
          <cell r="L284">
            <v>773415.68</v>
          </cell>
          <cell r="M284">
            <v>9482231</v>
          </cell>
        </row>
        <row r="285">
          <cell r="L285">
            <v>278218.13</v>
          </cell>
          <cell r="M285">
            <v>4041351</v>
          </cell>
        </row>
        <row r="286">
          <cell r="L286">
            <v>299831.67999999999</v>
          </cell>
          <cell r="M286">
            <v>4150692</v>
          </cell>
        </row>
        <row r="287">
          <cell r="L287">
            <v>842360.36</v>
          </cell>
          <cell r="M287">
            <v>11054274</v>
          </cell>
        </row>
        <row r="288">
          <cell r="L288">
            <v>239966.85</v>
          </cell>
          <cell r="M288">
            <v>2840020</v>
          </cell>
        </row>
        <row r="289">
          <cell r="L289">
            <v>656704.54</v>
          </cell>
          <cell r="M289">
            <v>7803061</v>
          </cell>
        </row>
        <row r="290">
          <cell r="L290">
            <v>146844.06</v>
          </cell>
          <cell r="M290">
            <v>1899657</v>
          </cell>
        </row>
        <row r="291">
          <cell r="L291">
            <v>107286.13</v>
          </cell>
          <cell r="M291">
            <v>1303713</v>
          </cell>
        </row>
        <row r="292">
          <cell r="L292">
            <v>18042311</v>
          </cell>
          <cell r="M292">
            <v>152106272</v>
          </cell>
        </row>
      </sheetData>
      <sheetData sheetId="1">
        <row r="7">
          <cell r="AK7">
            <v>307346</v>
          </cell>
          <cell r="AL7">
            <v>4723171</v>
          </cell>
        </row>
        <row r="8">
          <cell r="AK8">
            <v>427429</v>
          </cell>
          <cell r="AL8">
            <v>5314884</v>
          </cell>
        </row>
        <row r="9">
          <cell r="AK9">
            <v>111321</v>
          </cell>
          <cell r="AL9">
            <v>1430979</v>
          </cell>
        </row>
        <row r="10">
          <cell r="AK10">
            <v>240658</v>
          </cell>
          <cell r="AL10">
            <v>2816571</v>
          </cell>
        </row>
        <row r="11">
          <cell r="AK11">
            <v>121985</v>
          </cell>
          <cell r="AL11">
            <v>1265709</v>
          </cell>
        </row>
        <row r="12">
          <cell r="AK12">
            <v>210354</v>
          </cell>
          <cell r="AL12">
            <v>2410317</v>
          </cell>
        </row>
        <row r="13">
          <cell r="AK13">
            <v>216656</v>
          </cell>
          <cell r="AL13">
            <v>2806484</v>
          </cell>
        </row>
        <row r="14">
          <cell r="AK14">
            <v>267475</v>
          </cell>
          <cell r="AL14">
            <v>3713608</v>
          </cell>
        </row>
        <row r="15">
          <cell r="AK15">
            <v>146821</v>
          </cell>
          <cell r="AL15">
            <v>2313585</v>
          </cell>
        </row>
        <row r="16">
          <cell r="AK16">
            <v>267050</v>
          </cell>
          <cell r="AL16">
            <v>2673780</v>
          </cell>
        </row>
        <row r="17">
          <cell r="AK17">
            <v>405555</v>
          </cell>
          <cell r="AL17">
            <v>5403591</v>
          </cell>
        </row>
        <row r="18">
          <cell r="AK18">
            <v>736622</v>
          </cell>
          <cell r="AL18">
            <v>9069787</v>
          </cell>
        </row>
        <row r="19">
          <cell r="AK19">
            <v>432130</v>
          </cell>
          <cell r="AL19">
            <v>6172315</v>
          </cell>
        </row>
        <row r="20">
          <cell r="AK20">
            <v>485337</v>
          </cell>
          <cell r="AL20">
            <v>5008180</v>
          </cell>
        </row>
        <row r="21">
          <cell r="AK21">
            <v>161310</v>
          </cell>
          <cell r="AL21">
            <v>2122740</v>
          </cell>
        </row>
        <row r="22">
          <cell r="AK22">
            <v>2540846</v>
          </cell>
          <cell r="AL22">
            <v>32813422</v>
          </cell>
        </row>
        <row r="23">
          <cell r="AK23">
            <v>898105</v>
          </cell>
          <cell r="AL23">
            <v>10422975</v>
          </cell>
        </row>
        <row r="24">
          <cell r="AK24">
            <v>1304626</v>
          </cell>
          <cell r="AL24">
            <v>16836241</v>
          </cell>
        </row>
        <row r="25">
          <cell r="AK25">
            <v>283452</v>
          </cell>
          <cell r="AL25">
            <v>4445669</v>
          </cell>
        </row>
        <row r="26">
          <cell r="AK26">
            <v>354418</v>
          </cell>
          <cell r="AL26">
            <v>4120585</v>
          </cell>
        </row>
        <row r="27">
          <cell r="AK27">
            <v>1054610</v>
          </cell>
          <cell r="AL27">
            <v>8126869</v>
          </cell>
        </row>
        <row r="28">
          <cell r="AK28">
            <v>248706</v>
          </cell>
          <cell r="AL28">
            <v>2632383</v>
          </cell>
        </row>
        <row r="29">
          <cell r="AK29">
            <v>166463</v>
          </cell>
          <cell r="AL29">
            <v>1739695</v>
          </cell>
        </row>
        <row r="30">
          <cell r="AK30">
            <v>720836</v>
          </cell>
          <cell r="AL30">
            <v>7504978</v>
          </cell>
        </row>
        <row r="31">
          <cell r="AK31">
            <v>441569</v>
          </cell>
          <cell r="AL31">
            <v>5555607</v>
          </cell>
        </row>
        <row r="32">
          <cell r="AK32">
            <v>144003</v>
          </cell>
          <cell r="AL32">
            <v>1770980</v>
          </cell>
        </row>
        <row r="33">
          <cell r="AK33">
            <v>969057</v>
          </cell>
          <cell r="AL33">
            <v>10697652</v>
          </cell>
        </row>
        <row r="34">
          <cell r="AK34">
            <v>406071</v>
          </cell>
          <cell r="AL34">
            <v>4699114</v>
          </cell>
        </row>
        <row r="35">
          <cell r="AK35">
            <v>237069</v>
          </cell>
          <cell r="AL35">
            <v>2154259</v>
          </cell>
        </row>
        <row r="36">
          <cell r="AK36">
            <v>158424</v>
          </cell>
          <cell r="AL36">
            <v>1717713</v>
          </cell>
        </row>
        <row r="37">
          <cell r="AK37">
            <v>433373</v>
          </cell>
          <cell r="AL37">
            <v>6417581</v>
          </cell>
        </row>
        <row r="38">
          <cell r="AK38">
            <v>173407</v>
          </cell>
          <cell r="AL38">
            <v>2118687</v>
          </cell>
        </row>
        <row r="39">
          <cell r="AK39">
            <v>165717</v>
          </cell>
          <cell r="AL39">
            <v>1725354</v>
          </cell>
        </row>
        <row r="40">
          <cell r="AK40">
            <v>254346</v>
          </cell>
          <cell r="AL40">
            <v>2943901</v>
          </cell>
        </row>
        <row r="41">
          <cell r="AK41">
            <v>208031</v>
          </cell>
          <cell r="AL41">
            <v>2562664</v>
          </cell>
        </row>
        <row r="42">
          <cell r="AK42">
            <v>130554</v>
          </cell>
          <cell r="AL42">
            <v>1590893</v>
          </cell>
        </row>
        <row r="43">
          <cell r="AK43">
            <v>288840</v>
          </cell>
          <cell r="AL43">
            <v>2935934</v>
          </cell>
        </row>
        <row r="44">
          <cell r="AK44">
            <v>180378</v>
          </cell>
          <cell r="AL44">
            <v>2059291</v>
          </cell>
        </row>
        <row r="45">
          <cell r="AK45">
            <v>15309018</v>
          </cell>
          <cell r="AL45">
            <v>126366971</v>
          </cell>
        </row>
        <row r="46">
          <cell r="AK46">
            <v>1681771</v>
          </cell>
          <cell r="AL46">
            <v>20834371</v>
          </cell>
        </row>
        <row r="47">
          <cell r="AK47">
            <v>3298758</v>
          </cell>
          <cell r="AL47">
            <v>35798694</v>
          </cell>
        </row>
        <row r="48">
          <cell r="AK48">
            <v>3954368</v>
          </cell>
          <cell r="AL48">
            <v>43331327</v>
          </cell>
        </row>
        <row r="49">
          <cell r="AK49">
            <v>19439425</v>
          </cell>
          <cell r="AL49">
            <v>193440654</v>
          </cell>
        </row>
        <row r="50">
          <cell r="AK50">
            <v>1207985</v>
          </cell>
          <cell r="AL50">
            <v>13768657</v>
          </cell>
        </row>
        <row r="51">
          <cell r="AK51">
            <v>303687</v>
          </cell>
          <cell r="AL51">
            <v>4402813</v>
          </cell>
        </row>
        <row r="52">
          <cell r="AK52">
            <v>252828</v>
          </cell>
          <cell r="AL52">
            <v>3348652</v>
          </cell>
        </row>
        <row r="53">
          <cell r="AK53">
            <v>391746</v>
          </cell>
          <cell r="AL53">
            <v>5135224</v>
          </cell>
        </row>
        <row r="54">
          <cell r="AK54">
            <v>343847</v>
          </cell>
          <cell r="AL54">
            <v>4999694</v>
          </cell>
        </row>
        <row r="55">
          <cell r="AK55">
            <v>159756</v>
          </cell>
          <cell r="AL55">
            <v>1641235</v>
          </cell>
        </row>
        <row r="56">
          <cell r="AK56">
            <v>76111</v>
          </cell>
          <cell r="AL56">
            <v>933653</v>
          </cell>
        </row>
        <row r="57">
          <cell r="AK57">
            <v>335662</v>
          </cell>
          <cell r="AL57">
            <v>4102859</v>
          </cell>
        </row>
        <row r="58">
          <cell r="AK58">
            <v>714619</v>
          </cell>
          <cell r="AL58">
            <v>5535313</v>
          </cell>
        </row>
        <row r="59">
          <cell r="AK59">
            <v>170156</v>
          </cell>
          <cell r="AL59">
            <v>1894696</v>
          </cell>
        </row>
        <row r="60">
          <cell r="AK60">
            <v>331809</v>
          </cell>
          <cell r="AL60">
            <v>4775497</v>
          </cell>
        </row>
        <row r="61">
          <cell r="AK61">
            <v>463257</v>
          </cell>
          <cell r="AL61">
            <v>5744832</v>
          </cell>
        </row>
        <row r="62">
          <cell r="AK62">
            <v>559054</v>
          </cell>
          <cell r="AL62">
            <v>8130581</v>
          </cell>
        </row>
        <row r="63">
          <cell r="AK63">
            <v>480026</v>
          </cell>
          <cell r="AL63">
            <v>7193769</v>
          </cell>
        </row>
        <row r="64">
          <cell r="AK64">
            <v>1677198</v>
          </cell>
          <cell r="AL64">
            <v>21309472</v>
          </cell>
        </row>
        <row r="65">
          <cell r="AK65">
            <v>289462</v>
          </cell>
          <cell r="AL65">
            <v>3367980</v>
          </cell>
        </row>
        <row r="66">
          <cell r="AK66">
            <v>318249</v>
          </cell>
          <cell r="AL66">
            <v>4171963</v>
          </cell>
        </row>
        <row r="67">
          <cell r="AK67">
            <v>3564040</v>
          </cell>
          <cell r="AL67">
            <v>34831754</v>
          </cell>
        </row>
        <row r="68">
          <cell r="AK68">
            <v>288386</v>
          </cell>
          <cell r="AL68">
            <v>3116754</v>
          </cell>
        </row>
        <row r="69">
          <cell r="AK69">
            <v>155969</v>
          </cell>
          <cell r="AL69">
            <v>1629490</v>
          </cell>
        </row>
        <row r="70">
          <cell r="AK70">
            <v>186469</v>
          </cell>
          <cell r="AL70">
            <v>2683192</v>
          </cell>
        </row>
        <row r="71">
          <cell r="AK71">
            <v>809174</v>
          </cell>
          <cell r="AL71">
            <v>10494449</v>
          </cell>
        </row>
        <row r="72">
          <cell r="AK72">
            <v>397180</v>
          </cell>
          <cell r="AL72">
            <v>5976812</v>
          </cell>
        </row>
        <row r="73">
          <cell r="AK73">
            <v>33897934</v>
          </cell>
          <cell r="AL73">
            <v>373729584</v>
          </cell>
        </row>
        <row r="74">
          <cell r="AK74">
            <v>3998600</v>
          </cell>
          <cell r="AL74">
            <v>42401498</v>
          </cell>
        </row>
        <row r="75">
          <cell r="AK75">
            <v>3313603</v>
          </cell>
          <cell r="AL75">
            <v>39912006</v>
          </cell>
        </row>
        <row r="76">
          <cell r="AK76">
            <v>1281749</v>
          </cell>
          <cell r="AL76">
            <v>18065080</v>
          </cell>
        </row>
        <row r="77">
          <cell r="AK77">
            <v>1095688</v>
          </cell>
          <cell r="AL77">
            <v>10763988</v>
          </cell>
        </row>
        <row r="78">
          <cell r="AK78">
            <v>614880</v>
          </cell>
          <cell r="AL78">
            <v>8175373</v>
          </cell>
        </row>
        <row r="79">
          <cell r="AK79">
            <v>2879226</v>
          </cell>
          <cell r="AL79">
            <v>34987575</v>
          </cell>
        </row>
        <row r="80">
          <cell r="AK80">
            <v>3467226</v>
          </cell>
          <cell r="AL80">
            <v>43048205</v>
          </cell>
        </row>
        <row r="81">
          <cell r="AK81">
            <v>919890</v>
          </cell>
          <cell r="AL81">
            <v>11603926</v>
          </cell>
        </row>
        <row r="82">
          <cell r="AK82">
            <v>474179</v>
          </cell>
          <cell r="AL82">
            <v>6125218</v>
          </cell>
        </row>
        <row r="83">
          <cell r="AK83">
            <v>95945</v>
          </cell>
          <cell r="AL83">
            <v>1152130</v>
          </cell>
        </row>
        <row r="84">
          <cell r="AK84">
            <v>231774</v>
          </cell>
          <cell r="AL84">
            <v>2514936</v>
          </cell>
        </row>
        <row r="85">
          <cell r="AK85">
            <v>172551</v>
          </cell>
          <cell r="AL85">
            <v>2303370</v>
          </cell>
        </row>
        <row r="86">
          <cell r="AK86">
            <v>194611</v>
          </cell>
          <cell r="AL86">
            <v>2547190</v>
          </cell>
        </row>
        <row r="87">
          <cell r="AK87">
            <v>844228</v>
          </cell>
          <cell r="AL87">
            <v>6070670</v>
          </cell>
        </row>
        <row r="88">
          <cell r="AK88">
            <v>270383</v>
          </cell>
          <cell r="AL88">
            <v>2697227</v>
          </cell>
        </row>
        <row r="89">
          <cell r="AK89">
            <v>63830</v>
          </cell>
          <cell r="AL89">
            <v>785339</v>
          </cell>
        </row>
        <row r="90">
          <cell r="AK90">
            <v>235181</v>
          </cell>
          <cell r="AL90">
            <v>2767359</v>
          </cell>
        </row>
        <row r="91">
          <cell r="AK91">
            <v>373879</v>
          </cell>
          <cell r="AL91">
            <v>3288893</v>
          </cell>
        </row>
        <row r="92">
          <cell r="AK92">
            <v>81032</v>
          </cell>
          <cell r="AL92">
            <v>1616006</v>
          </cell>
        </row>
        <row r="93">
          <cell r="AK93">
            <v>244030</v>
          </cell>
          <cell r="AL93">
            <v>2765522</v>
          </cell>
        </row>
        <row r="94">
          <cell r="AK94">
            <v>106812</v>
          </cell>
          <cell r="AL94">
            <v>1709982</v>
          </cell>
        </row>
        <row r="95">
          <cell r="AK95">
            <v>224098</v>
          </cell>
          <cell r="AL95">
            <v>3257581</v>
          </cell>
        </row>
        <row r="96">
          <cell r="AK96">
            <v>390391</v>
          </cell>
          <cell r="AL96">
            <v>5051719</v>
          </cell>
        </row>
        <row r="97">
          <cell r="AK97">
            <v>328126</v>
          </cell>
          <cell r="AL97">
            <v>5401817</v>
          </cell>
        </row>
        <row r="98">
          <cell r="AK98">
            <v>466870</v>
          </cell>
          <cell r="AL98">
            <v>5890015</v>
          </cell>
        </row>
        <row r="99">
          <cell r="AK99">
            <v>1626606</v>
          </cell>
          <cell r="AL99">
            <v>17599017</v>
          </cell>
        </row>
        <row r="100">
          <cell r="AK100">
            <v>64533</v>
          </cell>
          <cell r="AL100">
            <v>853782</v>
          </cell>
        </row>
        <row r="101">
          <cell r="AK101">
            <v>94303</v>
          </cell>
          <cell r="AL101">
            <v>1079259</v>
          </cell>
        </row>
        <row r="102">
          <cell r="AK102">
            <v>190269</v>
          </cell>
          <cell r="AL102">
            <v>2303922</v>
          </cell>
        </row>
        <row r="103">
          <cell r="AK103">
            <v>274975</v>
          </cell>
          <cell r="AL103">
            <v>2616976</v>
          </cell>
        </row>
        <row r="104">
          <cell r="AK104">
            <v>188219</v>
          </cell>
          <cell r="AL104">
            <v>2219309</v>
          </cell>
        </row>
        <row r="105">
          <cell r="AK105">
            <v>241496</v>
          </cell>
          <cell r="AL105">
            <v>3059416</v>
          </cell>
        </row>
        <row r="106">
          <cell r="AK106">
            <v>142254</v>
          </cell>
          <cell r="AL106">
            <v>2057723</v>
          </cell>
        </row>
        <row r="107">
          <cell r="AK107">
            <v>168808</v>
          </cell>
          <cell r="AL107">
            <v>2295379</v>
          </cell>
        </row>
        <row r="108">
          <cell r="AK108">
            <v>173248</v>
          </cell>
          <cell r="AL108">
            <v>2063982</v>
          </cell>
        </row>
        <row r="109">
          <cell r="AK109">
            <v>6129471</v>
          </cell>
          <cell r="AL109">
            <v>50104471</v>
          </cell>
        </row>
        <row r="110">
          <cell r="AK110">
            <v>437896</v>
          </cell>
          <cell r="AL110">
            <v>5056270</v>
          </cell>
        </row>
        <row r="111">
          <cell r="AK111">
            <v>264699</v>
          </cell>
          <cell r="AL111">
            <v>4211460</v>
          </cell>
        </row>
        <row r="112">
          <cell r="AK112">
            <v>3141070</v>
          </cell>
          <cell r="AL112">
            <v>35812161</v>
          </cell>
        </row>
        <row r="113">
          <cell r="AK113">
            <v>729857</v>
          </cell>
          <cell r="AL113">
            <v>8782796</v>
          </cell>
        </row>
        <row r="114">
          <cell r="AK114">
            <v>243491</v>
          </cell>
          <cell r="AL114">
            <v>2559626</v>
          </cell>
        </row>
        <row r="115">
          <cell r="AK115">
            <v>185745</v>
          </cell>
          <cell r="AL115">
            <v>2500688</v>
          </cell>
        </row>
        <row r="116">
          <cell r="AK116">
            <v>573372</v>
          </cell>
          <cell r="AL116">
            <v>6987741</v>
          </cell>
        </row>
        <row r="117">
          <cell r="AK117">
            <v>1101058</v>
          </cell>
          <cell r="AL117">
            <v>13917888</v>
          </cell>
        </row>
        <row r="118">
          <cell r="AK118">
            <v>72321</v>
          </cell>
          <cell r="AL118">
            <v>995645</v>
          </cell>
        </row>
        <row r="119">
          <cell r="AK119">
            <v>503601</v>
          </cell>
          <cell r="AL119">
            <v>6452511</v>
          </cell>
        </row>
        <row r="120">
          <cell r="AK120">
            <v>142057</v>
          </cell>
          <cell r="AL120">
            <v>2009645</v>
          </cell>
        </row>
        <row r="121">
          <cell r="AK121">
            <v>1199049</v>
          </cell>
          <cell r="AL121">
            <v>10166350</v>
          </cell>
        </row>
        <row r="122">
          <cell r="AK122">
            <v>826456</v>
          </cell>
          <cell r="AL122">
            <v>7132950</v>
          </cell>
        </row>
        <row r="123">
          <cell r="AK123">
            <v>190320</v>
          </cell>
          <cell r="AL123">
            <v>2686380</v>
          </cell>
        </row>
        <row r="124">
          <cell r="AK124">
            <v>475685</v>
          </cell>
          <cell r="AL124">
            <v>7064695</v>
          </cell>
        </row>
        <row r="125">
          <cell r="AK125">
            <v>340769</v>
          </cell>
          <cell r="AL125">
            <v>4941276</v>
          </cell>
        </row>
        <row r="126">
          <cell r="AK126">
            <v>127454</v>
          </cell>
          <cell r="AL126">
            <v>1593606</v>
          </cell>
        </row>
        <row r="127">
          <cell r="AK127">
            <v>380394</v>
          </cell>
          <cell r="AL127">
            <v>4728417</v>
          </cell>
        </row>
        <row r="128">
          <cell r="AK128">
            <v>327429</v>
          </cell>
          <cell r="AL128">
            <v>3824788</v>
          </cell>
        </row>
        <row r="129">
          <cell r="AK129">
            <v>377430</v>
          </cell>
          <cell r="AL129">
            <v>4057138</v>
          </cell>
        </row>
        <row r="130">
          <cell r="AK130">
            <v>536027</v>
          </cell>
          <cell r="AL130">
            <v>7024152</v>
          </cell>
        </row>
        <row r="131">
          <cell r="AK131">
            <v>153243</v>
          </cell>
          <cell r="AL131">
            <v>1477561</v>
          </cell>
        </row>
        <row r="132">
          <cell r="AK132">
            <v>869487</v>
          </cell>
          <cell r="AL132">
            <v>8169082</v>
          </cell>
        </row>
        <row r="133">
          <cell r="AK133">
            <v>214697</v>
          </cell>
          <cell r="AL133">
            <v>2257944</v>
          </cell>
        </row>
        <row r="134">
          <cell r="AK134">
            <v>214642</v>
          </cell>
          <cell r="AL134">
            <v>3549379</v>
          </cell>
        </row>
        <row r="135">
          <cell r="AK135">
            <v>1085487</v>
          </cell>
          <cell r="AL135">
            <v>9367595</v>
          </cell>
        </row>
        <row r="136">
          <cell r="AK136">
            <v>615996</v>
          </cell>
          <cell r="AL136">
            <v>7757890</v>
          </cell>
        </row>
        <row r="137">
          <cell r="AK137">
            <v>243383</v>
          </cell>
          <cell r="AL137">
            <v>3574793</v>
          </cell>
        </row>
        <row r="138">
          <cell r="AK138">
            <v>273748</v>
          </cell>
          <cell r="AL138">
            <v>3904190</v>
          </cell>
        </row>
        <row r="139">
          <cell r="AK139">
            <v>443700</v>
          </cell>
          <cell r="AL139">
            <v>6709100</v>
          </cell>
        </row>
        <row r="140">
          <cell r="AK140">
            <v>276765</v>
          </cell>
          <cell r="AL140">
            <v>5006786</v>
          </cell>
        </row>
        <row r="141">
          <cell r="AK141">
            <v>280500</v>
          </cell>
          <cell r="AL141">
            <v>4175157</v>
          </cell>
        </row>
        <row r="142">
          <cell r="AK142">
            <v>560344</v>
          </cell>
          <cell r="AL142">
            <v>6154831</v>
          </cell>
        </row>
        <row r="143">
          <cell r="AK143">
            <v>236801</v>
          </cell>
          <cell r="AL143">
            <v>3631723</v>
          </cell>
        </row>
        <row r="144">
          <cell r="AK144">
            <v>2471139</v>
          </cell>
          <cell r="AL144">
            <v>24385885</v>
          </cell>
        </row>
        <row r="145">
          <cell r="AK145">
            <v>317239</v>
          </cell>
          <cell r="AL145">
            <v>5037691</v>
          </cell>
        </row>
        <row r="146">
          <cell r="AK146">
            <v>250229</v>
          </cell>
          <cell r="AL146">
            <v>3147551</v>
          </cell>
        </row>
        <row r="147">
          <cell r="AK147">
            <v>700165</v>
          </cell>
          <cell r="AL147">
            <v>9114752</v>
          </cell>
        </row>
        <row r="148">
          <cell r="AK148">
            <v>173640</v>
          </cell>
          <cell r="AL148">
            <v>2283987</v>
          </cell>
        </row>
        <row r="149">
          <cell r="AK149">
            <v>224227</v>
          </cell>
          <cell r="AL149">
            <v>2577465</v>
          </cell>
        </row>
        <row r="150">
          <cell r="AK150">
            <v>202581</v>
          </cell>
          <cell r="AL150">
            <v>2201483</v>
          </cell>
        </row>
        <row r="151">
          <cell r="AK151">
            <v>596905</v>
          </cell>
          <cell r="AL151">
            <v>7636402</v>
          </cell>
        </row>
        <row r="152">
          <cell r="AK152">
            <v>1005053</v>
          </cell>
          <cell r="AL152">
            <v>11651336</v>
          </cell>
        </row>
        <row r="153">
          <cell r="AK153">
            <v>281868</v>
          </cell>
          <cell r="AL153">
            <v>3095473</v>
          </cell>
        </row>
        <row r="154">
          <cell r="AK154">
            <v>319559</v>
          </cell>
          <cell r="AL154">
            <v>4266164</v>
          </cell>
        </row>
        <row r="155">
          <cell r="AK155">
            <v>398623</v>
          </cell>
          <cell r="AL155">
            <v>5294380</v>
          </cell>
        </row>
        <row r="156">
          <cell r="AK156">
            <v>216378</v>
          </cell>
          <cell r="AL156">
            <v>3096625</v>
          </cell>
        </row>
        <row r="157">
          <cell r="AK157">
            <v>125369</v>
          </cell>
          <cell r="AL157">
            <v>1567248</v>
          </cell>
        </row>
        <row r="158">
          <cell r="AK158">
            <v>158999</v>
          </cell>
          <cell r="AL158">
            <v>2329657</v>
          </cell>
        </row>
        <row r="159">
          <cell r="AK159">
            <v>511805</v>
          </cell>
          <cell r="AL159">
            <v>6219851</v>
          </cell>
        </row>
        <row r="160">
          <cell r="AK160">
            <v>757238</v>
          </cell>
          <cell r="AL160">
            <v>6524838</v>
          </cell>
        </row>
        <row r="161">
          <cell r="AK161">
            <v>614854</v>
          </cell>
          <cell r="AL161">
            <v>6499554</v>
          </cell>
        </row>
        <row r="162">
          <cell r="AK162">
            <v>611729</v>
          </cell>
          <cell r="AL162">
            <v>5195438</v>
          </cell>
        </row>
        <row r="163">
          <cell r="AK163">
            <v>634009</v>
          </cell>
          <cell r="AL163">
            <v>8069206</v>
          </cell>
        </row>
        <row r="164">
          <cell r="AK164">
            <v>297204</v>
          </cell>
          <cell r="AL164">
            <v>3852715</v>
          </cell>
        </row>
        <row r="165">
          <cell r="AK165">
            <v>695390</v>
          </cell>
          <cell r="AL165">
            <v>9997815</v>
          </cell>
        </row>
        <row r="166">
          <cell r="AK166">
            <v>2091719</v>
          </cell>
          <cell r="AL166">
            <v>13118843</v>
          </cell>
        </row>
        <row r="167">
          <cell r="AK167">
            <v>190697</v>
          </cell>
          <cell r="AL167">
            <v>2185710</v>
          </cell>
        </row>
        <row r="168">
          <cell r="AK168">
            <v>164587</v>
          </cell>
          <cell r="AL168">
            <v>2209290</v>
          </cell>
        </row>
        <row r="169">
          <cell r="AK169">
            <v>461531</v>
          </cell>
          <cell r="AL169">
            <v>5536739</v>
          </cell>
        </row>
        <row r="170">
          <cell r="AK170">
            <v>2465820</v>
          </cell>
          <cell r="AL170">
            <v>24590971</v>
          </cell>
        </row>
        <row r="171">
          <cell r="AK171">
            <v>377068</v>
          </cell>
          <cell r="AL171">
            <v>3991381</v>
          </cell>
        </row>
        <row r="172">
          <cell r="AK172">
            <v>1138717</v>
          </cell>
          <cell r="AL172">
            <v>10610883</v>
          </cell>
        </row>
        <row r="173">
          <cell r="AK173">
            <v>337509</v>
          </cell>
          <cell r="AL173">
            <v>4402439</v>
          </cell>
        </row>
        <row r="174">
          <cell r="AK174">
            <v>367046</v>
          </cell>
          <cell r="AL174">
            <v>4893580</v>
          </cell>
        </row>
        <row r="175">
          <cell r="AK175">
            <v>352818</v>
          </cell>
          <cell r="AL175">
            <v>5394446</v>
          </cell>
        </row>
        <row r="176">
          <cell r="AK176">
            <v>1066380</v>
          </cell>
          <cell r="AL176">
            <v>9799368</v>
          </cell>
        </row>
        <row r="177">
          <cell r="AK177">
            <v>328430</v>
          </cell>
          <cell r="AL177">
            <v>4456028</v>
          </cell>
        </row>
        <row r="178">
          <cell r="AK178">
            <v>197174</v>
          </cell>
          <cell r="AL178">
            <v>2831077</v>
          </cell>
        </row>
        <row r="179">
          <cell r="AK179">
            <v>656328</v>
          </cell>
          <cell r="AL179">
            <v>8002258</v>
          </cell>
        </row>
        <row r="180">
          <cell r="AK180">
            <v>4318894</v>
          </cell>
          <cell r="AL180">
            <v>35190719</v>
          </cell>
        </row>
        <row r="181">
          <cell r="AK181">
            <v>133799</v>
          </cell>
          <cell r="AL181">
            <v>1667169</v>
          </cell>
        </row>
        <row r="182">
          <cell r="AK182">
            <v>2652199</v>
          </cell>
          <cell r="AL182">
            <v>33809180</v>
          </cell>
        </row>
        <row r="183">
          <cell r="AK183">
            <v>167200</v>
          </cell>
          <cell r="AL183">
            <v>2242101</v>
          </cell>
        </row>
        <row r="184">
          <cell r="AK184">
            <v>136633</v>
          </cell>
          <cell r="AL184">
            <v>1960591</v>
          </cell>
        </row>
        <row r="185">
          <cell r="AK185">
            <v>249665</v>
          </cell>
          <cell r="AL185">
            <v>2938530</v>
          </cell>
        </row>
        <row r="186">
          <cell r="AK186">
            <v>508124</v>
          </cell>
          <cell r="AL186">
            <v>5986842</v>
          </cell>
        </row>
        <row r="187">
          <cell r="AK187">
            <v>66789</v>
          </cell>
          <cell r="AL187">
            <v>929915</v>
          </cell>
        </row>
        <row r="188">
          <cell r="AK188">
            <v>204373</v>
          </cell>
          <cell r="AL188">
            <v>2448636</v>
          </cell>
        </row>
        <row r="189">
          <cell r="AK189">
            <v>225737</v>
          </cell>
          <cell r="AL189">
            <v>2756047</v>
          </cell>
        </row>
        <row r="190">
          <cell r="AK190">
            <v>841980</v>
          </cell>
          <cell r="AL190">
            <v>10871958</v>
          </cell>
        </row>
        <row r="191">
          <cell r="AK191">
            <v>212533</v>
          </cell>
          <cell r="AL191">
            <v>2428758</v>
          </cell>
        </row>
        <row r="192">
          <cell r="AK192">
            <v>447545</v>
          </cell>
          <cell r="AL192">
            <v>5856996</v>
          </cell>
        </row>
        <row r="193">
          <cell r="AK193">
            <v>146473</v>
          </cell>
          <cell r="AL193">
            <v>3466922</v>
          </cell>
        </row>
        <row r="194">
          <cell r="AK194">
            <v>209955</v>
          </cell>
          <cell r="AL194">
            <v>2327676</v>
          </cell>
        </row>
        <row r="195">
          <cell r="AK195">
            <v>120884</v>
          </cell>
          <cell r="AL195">
            <v>1207798</v>
          </cell>
        </row>
        <row r="196">
          <cell r="AK196">
            <v>508999</v>
          </cell>
          <cell r="AL196">
            <v>7040517</v>
          </cell>
        </row>
        <row r="197">
          <cell r="AK197">
            <v>118846</v>
          </cell>
          <cell r="AL197">
            <v>1608800</v>
          </cell>
        </row>
        <row r="198">
          <cell r="AK198">
            <v>1110725</v>
          </cell>
          <cell r="AL198">
            <v>14930033</v>
          </cell>
        </row>
        <row r="199">
          <cell r="AK199">
            <v>153022</v>
          </cell>
          <cell r="AL199">
            <v>1926483</v>
          </cell>
        </row>
        <row r="200">
          <cell r="AK200">
            <v>517523</v>
          </cell>
          <cell r="AL200">
            <v>6348413</v>
          </cell>
        </row>
        <row r="201">
          <cell r="AK201">
            <v>763543</v>
          </cell>
          <cell r="AL201">
            <v>7116317</v>
          </cell>
        </row>
        <row r="202">
          <cell r="AK202">
            <v>552633</v>
          </cell>
          <cell r="AL202">
            <v>5248688</v>
          </cell>
        </row>
        <row r="203">
          <cell r="AK203">
            <v>323691</v>
          </cell>
          <cell r="AL203">
            <v>4147500</v>
          </cell>
        </row>
        <row r="204">
          <cell r="AK204">
            <v>1123769</v>
          </cell>
          <cell r="AL204">
            <v>11914071</v>
          </cell>
        </row>
        <row r="205">
          <cell r="AK205">
            <v>377578</v>
          </cell>
          <cell r="AL205">
            <v>4599245</v>
          </cell>
        </row>
        <row r="206">
          <cell r="AK206">
            <v>167551</v>
          </cell>
          <cell r="AL206">
            <v>2547954</v>
          </cell>
        </row>
        <row r="207">
          <cell r="AK207">
            <v>221618</v>
          </cell>
          <cell r="AL207">
            <v>2501285</v>
          </cell>
        </row>
        <row r="208">
          <cell r="AK208">
            <v>994274</v>
          </cell>
          <cell r="AL208">
            <v>12967168</v>
          </cell>
        </row>
        <row r="209">
          <cell r="AK209">
            <v>547927</v>
          </cell>
          <cell r="AL209">
            <v>6076575</v>
          </cell>
        </row>
        <row r="210">
          <cell r="AK210">
            <v>816218</v>
          </cell>
          <cell r="AL210">
            <v>10134444</v>
          </cell>
        </row>
        <row r="211">
          <cell r="AK211">
            <v>492033</v>
          </cell>
          <cell r="AL211">
            <v>5432519</v>
          </cell>
        </row>
        <row r="212">
          <cell r="AK212">
            <v>1906334</v>
          </cell>
          <cell r="AL212">
            <v>13879112</v>
          </cell>
        </row>
        <row r="213">
          <cell r="AK213">
            <v>244943</v>
          </cell>
          <cell r="AL213">
            <v>3120318</v>
          </cell>
        </row>
        <row r="214">
          <cell r="AK214">
            <v>361240</v>
          </cell>
          <cell r="AL214">
            <v>5331050</v>
          </cell>
        </row>
        <row r="215">
          <cell r="AK215">
            <v>227161</v>
          </cell>
          <cell r="AL215">
            <v>3608746</v>
          </cell>
        </row>
        <row r="216">
          <cell r="AK216">
            <v>257512</v>
          </cell>
          <cell r="AL216">
            <v>2432790</v>
          </cell>
        </row>
        <row r="217">
          <cell r="AK217">
            <v>196950</v>
          </cell>
          <cell r="AL217">
            <v>2892389</v>
          </cell>
        </row>
        <row r="218">
          <cell r="AK218">
            <v>141579</v>
          </cell>
          <cell r="AL218">
            <v>2055363</v>
          </cell>
        </row>
        <row r="219">
          <cell r="AK219">
            <v>2491995</v>
          </cell>
          <cell r="AL219">
            <v>23115979</v>
          </cell>
        </row>
        <row r="220">
          <cell r="AK220">
            <v>180351</v>
          </cell>
          <cell r="AL220">
            <v>2712586</v>
          </cell>
        </row>
        <row r="221">
          <cell r="AK221">
            <v>436971</v>
          </cell>
          <cell r="AL221">
            <v>5468218</v>
          </cell>
        </row>
        <row r="222">
          <cell r="AK222">
            <v>329626</v>
          </cell>
          <cell r="AL222">
            <v>5382324</v>
          </cell>
        </row>
        <row r="223">
          <cell r="AK223">
            <v>165784</v>
          </cell>
          <cell r="AL223">
            <v>2045175</v>
          </cell>
        </row>
        <row r="224">
          <cell r="AK224">
            <v>557905</v>
          </cell>
          <cell r="AL224">
            <v>8258888</v>
          </cell>
        </row>
        <row r="225">
          <cell r="AK225">
            <v>872229</v>
          </cell>
          <cell r="AL225">
            <v>10359367</v>
          </cell>
        </row>
        <row r="226">
          <cell r="AK226">
            <v>476886</v>
          </cell>
          <cell r="AL226">
            <v>6149674</v>
          </cell>
        </row>
        <row r="227">
          <cell r="AK227">
            <v>3700005</v>
          </cell>
          <cell r="AL227">
            <v>35209681</v>
          </cell>
        </row>
        <row r="228">
          <cell r="AK228">
            <v>254585</v>
          </cell>
          <cell r="AL228">
            <v>3286740</v>
          </cell>
        </row>
        <row r="229">
          <cell r="AK229">
            <v>292043</v>
          </cell>
          <cell r="AL229">
            <v>4119059</v>
          </cell>
        </row>
        <row r="230">
          <cell r="AK230">
            <v>436285</v>
          </cell>
          <cell r="AL230">
            <v>6332721</v>
          </cell>
        </row>
        <row r="231">
          <cell r="AK231">
            <v>4330024</v>
          </cell>
          <cell r="AL231">
            <v>58316001</v>
          </cell>
        </row>
        <row r="232">
          <cell r="AK232">
            <v>184605</v>
          </cell>
          <cell r="AL232">
            <v>2434173</v>
          </cell>
        </row>
        <row r="233">
          <cell r="AK233">
            <v>929730</v>
          </cell>
          <cell r="AL233">
            <v>12075055</v>
          </cell>
        </row>
        <row r="234">
          <cell r="AK234">
            <v>1156553</v>
          </cell>
          <cell r="AL234">
            <v>14028489</v>
          </cell>
        </row>
        <row r="235">
          <cell r="AK235">
            <v>522387</v>
          </cell>
          <cell r="AL235">
            <v>7635385</v>
          </cell>
        </row>
        <row r="236">
          <cell r="AK236">
            <v>269463</v>
          </cell>
          <cell r="AL236">
            <v>3297437</v>
          </cell>
        </row>
        <row r="237">
          <cell r="AK237">
            <v>437911</v>
          </cell>
          <cell r="AL237">
            <v>5545307</v>
          </cell>
        </row>
        <row r="238">
          <cell r="AK238">
            <v>2169277</v>
          </cell>
          <cell r="AL238">
            <v>23462070</v>
          </cell>
        </row>
        <row r="239">
          <cell r="AK239">
            <v>279716</v>
          </cell>
          <cell r="AL239">
            <v>3465819</v>
          </cell>
        </row>
        <row r="240">
          <cell r="AK240">
            <v>3732274</v>
          </cell>
          <cell r="AL240">
            <v>28156283</v>
          </cell>
        </row>
        <row r="241">
          <cell r="AK241">
            <v>183147</v>
          </cell>
          <cell r="AL241">
            <v>2796988</v>
          </cell>
        </row>
        <row r="242">
          <cell r="AK242">
            <v>183778</v>
          </cell>
          <cell r="AL242">
            <v>2631209</v>
          </cell>
        </row>
        <row r="243">
          <cell r="AK243">
            <v>5198486</v>
          </cell>
          <cell r="AL243">
            <v>57937454</v>
          </cell>
        </row>
        <row r="244">
          <cell r="AK244">
            <v>978240</v>
          </cell>
          <cell r="AL244">
            <v>13744282</v>
          </cell>
        </row>
        <row r="245">
          <cell r="AK245">
            <v>179870</v>
          </cell>
          <cell r="AL245">
            <v>2013422</v>
          </cell>
        </row>
        <row r="246">
          <cell r="AK246">
            <v>445532</v>
          </cell>
          <cell r="AL246">
            <v>6094809</v>
          </cell>
        </row>
        <row r="247">
          <cell r="AK247">
            <v>466483</v>
          </cell>
          <cell r="AL247">
            <v>6111041</v>
          </cell>
        </row>
        <row r="248">
          <cell r="AK248">
            <v>217860</v>
          </cell>
          <cell r="AL248">
            <v>3141485</v>
          </cell>
        </row>
        <row r="249">
          <cell r="AK249">
            <v>219973</v>
          </cell>
          <cell r="AL249">
            <v>3062947</v>
          </cell>
        </row>
        <row r="250">
          <cell r="AK250">
            <v>887157</v>
          </cell>
          <cell r="AL250">
            <v>12286967</v>
          </cell>
        </row>
        <row r="251">
          <cell r="AK251">
            <v>1953318</v>
          </cell>
          <cell r="AL251">
            <v>16934777</v>
          </cell>
        </row>
        <row r="252">
          <cell r="AK252">
            <v>559676</v>
          </cell>
          <cell r="AL252">
            <v>6327110</v>
          </cell>
        </row>
        <row r="253">
          <cell r="AK253">
            <v>305091</v>
          </cell>
          <cell r="AL253">
            <v>3464726</v>
          </cell>
        </row>
        <row r="254">
          <cell r="AK254">
            <v>76643</v>
          </cell>
          <cell r="AL254">
            <v>774945</v>
          </cell>
        </row>
        <row r="255">
          <cell r="AK255">
            <v>1155647</v>
          </cell>
          <cell r="AL255">
            <v>15768929</v>
          </cell>
        </row>
        <row r="256">
          <cell r="AK256">
            <v>1645189</v>
          </cell>
          <cell r="AL256">
            <v>22331687</v>
          </cell>
        </row>
        <row r="257">
          <cell r="AK257">
            <v>122292</v>
          </cell>
          <cell r="AL257">
            <v>1600508</v>
          </cell>
        </row>
        <row r="258">
          <cell r="AK258">
            <v>671210</v>
          </cell>
          <cell r="AL258">
            <v>7713544</v>
          </cell>
        </row>
        <row r="259">
          <cell r="AK259">
            <v>68609</v>
          </cell>
          <cell r="AL259">
            <v>1002349</v>
          </cell>
        </row>
        <row r="260">
          <cell r="AK260">
            <v>5066450</v>
          </cell>
          <cell r="AL260">
            <v>57051845</v>
          </cell>
        </row>
        <row r="261">
          <cell r="AK261">
            <v>103568</v>
          </cell>
          <cell r="AL261">
            <v>1206017</v>
          </cell>
        </row>
        <row r="262">
          <cell r="AK262">
            <v>162130</v>
          </cell>
          <cell r="AL262">
            <v>1923651</v>
          </cell>
        </row>
        <row r="263">
          <cell r="AK263">
            <v>155464</v>
          </cell>
          <cell r="AL263">
            <v>1966173</v>
          </cell>
        </row>
        <row r="264">
          <cell r="AK264">
            <v>3156233</v>
          </cell>
          <cell r="AL264">
            <v>39529739</v>
          </cell>
        </row>
        <row r="265">
          <cell r="AK265">
            <v>217667</v>
          </cell>
          <cell r="AL265">
            <v>2613514</v>
          </cell>
        </row>
        <row r="266">
          <cell r="AK266">
            <v>160750</v>
          </cell>
          <cell r="AL266">
            <v>1873453</v>
          </cell>
        </row>
        <row r="267">
          <cell r="AK267">
            <v>528271</v>
          </cell>
          <cell r="AL267">
            <v>6461121</v>
          </cell>
        </row>
        <row r="268">
          <cell r="AK268">
            <v>408387</v>
          </cell>
          <cell r="AL268">
            <v>5475493</v>
          </cell>
        </row>
        <row r="269">
          <cell r="AK269">
            <v>296370</v>
          </cell>
          <cell r="AL269">
            <v>4245588</v>
          </cell>
        </row>
        <row r="270">
          <cell r="AK270">
            <v>2194439</v>
          </cell>
          <cell r="AL270">
            <v>16818582</v>
          </cell>
        </row>
        <row r="271">
          <cell r="AK271">
            <v>2676649</v>
          </cell>
          <cell r="AL271">
            <v>13788307</v>
          </cell>
        </row>
        <row r="272">
          <cell r="AK272">
            <v>891409</v>
          </cell>
          <cell r="AL272">
            <v>10725651</v>
          </cell>
        </row>
        <row r="273">
          <cell r="AK273">
            <v>183090</v>
          </cell>
          <cell r="AL273">
            <v>2516889</v>
          </cell>
        </row>
        <row r="274">
          <cell r="AK274">
            <v>770854</v>
          </cell>
          <cell r="AL274">
            <v>8187101</v>
          </cell>
        </row>
        <row r="275">
          <cell r="AK275">
            <v>302366</v>
          </cell>
          <cell r="AL275">
            <v>4322140</v>
          </cell>
        </row>
        <row r="276">
          <cell r="AK276">
            <v>851524</v>
          </cell>
          <cell r="AL276">
            <v>7788744</v>
          </cell>
        </row>
        <row r="277">
          <cell r="AK277">
            <v>97927</v>
          </cell>
          <cell r="AL277">
            <v>1397682</v>
          </cell>
        </row>
        <row r="278">
          <cell r="AK278">
            <v>7081796</v>
          </cell>
          <cell r="AL278">
            <v>66617989</v>
          </cell>
        </row>
        <row r="279">
          <cell r="AK279">
            <v>263233</v>
          </cell>
          <cell r="AL279">
            <v>3931853</v>
          </cell>
        </row>
        <row r="280">
          <cell r="AK280">
            <v>508092</v>
          </cell>
          <cell r="AL280">
            <v>7582660</v>
          </cell>
        </row>
        <row r="281">
          <cell r="AK281">
            <v>16032297</v>
          </cell>
          <cell r="AL281">
            <v>182431225</v>
          </cell>
        </row>
        <row r="282">
          <cell r="AK282">
            <v>10138696</v>
          </cell>
          <cell r="AL282">
            <v>105126433</v>
          </cell>
        </row>
        <row r="283">
          <cell r="AK283">
            <v>71815</v>
          </cell>
          <cell r="AL283">
            <v>1038871</v>
          </cell>
        </row>
        <row r="284">
          <cell r="AK284">
            <v>779689</v>
          </cell>
          <cell r="AL284">
            <v>9999859</v>
          </cell>
        </row>
        <row r="285">
          <cell r="AK285">
            <v>280475</v>
          </cell>
          <cell r="AL285">
            <v>4393564</v>
          </cell>
        </row>
        <row r="286">
          <cell r="AK286">
            <v>302264</v>
          </cell>
          <cell r="AL286">
            <v>4311853</v>
          </cell>
        </row>
        <row r="287">
          <cell r="AK287">
            <v>849193</v>
          </cell>
          <cell r="AL287">
            <v>11679928</v>
          </cell>
        </row>
        <row r="288">
          <cell r="AK288">
            <v>241913</v>
          </cell>
          <cell r="AL288">
            <v>2450346</v>
          </cell>
        </row>
        <row r="289">
          <cell r="AK289">
            <v>662031</v>
          </cell>
          <cell r="AL289">
            <v>8835593</v>
          </cell>
        </row>
        <row r="290">
          <cell r="AK290">
            <v>148035</v>
          </cell>
          <cell r="AL290">
            <v>1959807</v>
          </cell>
        </row>
        <row r="291">
          <cell r="AK291">
            <v>108156</v>
          </cell>
          <cell r="AL291">
            <v>1377633</v>
          </cell>
        </row>
        <row r="292">
          <cell r="AK292">
            <v>18188654</v>
          </cell>
          <cell r="AL292">
            <v>154403089</v>
          </cell>
        </row>
      </sheetData>
      <sheetData sheetId="2">
        <row r="7">
          <cell r="AS7">
            <v>385256</v>
          </cell>
          <cell r="AT7">
            <v>4801979</v>
          </cell>
        </row>
        <row r="8">
          <cell r="AS8">
            <v>535779</v>
          </cell>
          <cell r="AT8">
            <v>5424754</v>
          </cell>
        </row>
        <row r="9">
          <cell r="AS9">
            <v>139540</v>
          </cell>
          <cell r="AT9">
            <v>1464652</v>
          </cell>
        </row>
        <row r="10">
          <cell r="AS10">
            <v>301664</v>
          </cell>
          <cell r="AT10">
            <v>2887252</v>
          </cell>
        </row>
        <row r="11">
          <cell r="AS11">
            <v>152908</v>
          </cell>
          <cell r="AT11">
            <v>1301360</v>
          </cell>
        </row>
        <row r="12">
          <cell r="AS12">
            <v>263677</v>
          </cell>
          <cell r="AT12">
            <v>2472645</v>
          </cell>
        </row>
        <row r="13">
          <cell r="AS13">
            <v>271577</v>
          </cell>
          <cell r="AT13">
            <v>2869078</v>
          </cell>
        </row>
        <row r="14">
          <cell r="AS14">
            <v>335278</v>
          </cell>
          <cell r="AT14">
            <v>3786740</v>
          </cell>
        </row>
        <row r="15">
          <cell r="AS15">
            <v>184039</v>
          </cell>
          <cell r="AT15">
            <v>2358660</v>
          </cell>
        </row>
        <row r="16">
          <cell r="AS16">
            <v>334746</v>
          </cell>
          <cell r="AT16">
            <v>2751423</v>
          </cell>
        </row>
        <row r="17">
          <cell r="AS17">
            <v>508361</v>
          </cell>
          <cell r="AT17">
            <v>3892781</v>
          </cell>
        </row>
        <row r="18">
          <cell r="AS18">
            <v>923351</v>
          </cell>
          <cell r="AT18">
            <v>7797766</v>
          </cell>
        </row>
        <row r="19">
          <cell r="AS19">
            <v>541672</v>
          </cell>
          <cell r="AT19">
            <v>5800027</v>
          </cell>
        </row>
        <row r="20">
          <cell r="AS20">
            <v>608367</v>
          </cell>
          <cell r="AT20">
            <v>4167249</v>
          </cell>
        </row>
        <row r="21">
          <cell r="AS21">
            <v>202201</v>
          </cell>
          <cell r="AT21">
            <v>2171738</v>
          </cell>
        </row>
        <row r="22">
          <cell r="AS22">
            <v>3184936</v>
          </cell>
          <cell r="AT22">
            <v>33553772</v>
          </cell>
        </row>
        <row r="23">
          <cell r="AS23">
            <v>1125770</v>
          </cell>
          <cell r="AT23">
            <v>10690830</v>
          </cell>
        </row>
        <row r="24">
          <cell r="AS24">
            <v>1635341</v>
          </cell>
          <cell r="AT24">
            <v>17221100</v>
          </cell>
        </row>
        <row r="25">
          <cell r="AS25">
            <v>355306</v>
          </cell>
          <cell r="AT25">
            <v>4532613</v>
          </cell>
        </row>
        <row r="26">
          <cell r="AS26">
            <v>444261</v>
          </cell>
          <cell r="AT26">
            <v>4193320</v>
          </cell>
        </row>
        <row r="27">
          <cell r="AS27">
            <v>1321948</v>
          </cell>
          <cell r="AT27">
            <v>8409654</v>
          </cell>
        </row>
        <row r="28">
          <cell r="AS28">
            <v>311752</v>
          </cell>
          <cell r="AT28">
            <v>2705281</v>
          </cell>
        </row>
        <row r="29">
          <cell r="AS29">
            <v>208661</v>
          </cell>
          <cell r="AT29">
            <v>1788396</v>
          </cell>
        </row>
        <row r="30">
          <cell r="AS30">
            <v>903564</v>
          </cell>
          <cell r="AT30">
            <v>7712941</v>
          </cell>
        </row>
        <row r="31">
          <cell r="AS31">
            <v>553504</v>
          </cell>
          <cell r="AT31">
            <v>5685235</v>
          </cell>
        </row>
        <row r="32">
          <cell r="AS32">
            <v>180507</v>
          </cell>
          <cell r="AT32">
            <v>1813529</v>
          </cell>
        </row>
        <row r="33">
          <cell r="AS33">
            <v>1214707</v>
          </cell>
          <cell r="AT33">
            <v>10957033</v>
          </cell>
        </row>
        <row r="34">
          <cell r="AS34">
            <v>509007</v>
          </cell>
          <cell r="AT34">
            <v>4819795</v>
          </cell>
        </row>
        <row r="35">
          <cell r="AS35">
            <v>297165</v>
          </cell>
          <cell r="AT35">
            <v>2222280</v>
          </cell>
        </row>
        <row r="36">
          <cell r="AS36">
            <v>198584</v>
          </cell>
          <cell r="AT36">
            <v>1762050</v>
          </cell>
        </row>
        <row r="37">
          <cell r="AS37">
            <v>543231</v>
          </cell>
          <cell r="AT37">
            <v>7003918</v>
          </cell>
        </row>
        <row r="38">
          <cell r="AS38">
            <v>217365</v>
          </cell>
          <cell r="AT38">
            <v>2170339</v>
          </cell>
        </row>
        <row r="39">
          <cell r="AS39">
            <v>207725</v>
          </cell>
          <cell r="AT39">
            <v>1773809</v>
          </cell>
        </row>
        <row r="40">
          <cell r="AS40">
            <v>318821</v>
          </cell>
          <cell r="AT40">
            <v>3016498</v>
          </cell>
        </row>
        <row r="41">
          <cell r="AS41">
            <v>260765</v>
          </cell>
          <cell r="AT41">
            <v>2624438</v>
          </cell>
        </row>
        <row r="42">
          <cell r="AS42">
            <v>163648</v>
          </cell>
          <cell r="AT42">
            <v>1629658</v>
          </cell>
        </row>
        <row r="43">
          <cell r="AS43">
            <v>362059</v>
          </cell>
          <cell r="AT43">
            <v>3020094</v>
          </cell>
        </row>
        <row r="44">
          <cell r="AS44">
            <v>226103</v>
          </cell>
          <cell r="AT44">
            <v>2112782</v>
          </cell>
        </row>
        <row r="45">
          <cell r="AS45">
            <v>19189767</v>
          </cell>
          <cell r="AT45">
            <v>130627588</v>
          </cell>
        </row>
        <row r="46">
          <cell r="AS46">
            <v>2108091</v>
          </cell>
          <cell r="AT46">
            <v>21249898</v>
          </cell>
        </row>
        <row r="47">
          <cell r="AS47">
            <v>4134974</v>
          </cell>
          <cell r="AT47">
            <v>36396827</v>
          </cell>
        </row>
        <row r="48">
          <cell r="AS48">
            <v>4956777</v>
          </cell>
          <cell r="AT48">
            <v>44347327</v>
          </cell>
        </row>
        <row r="49">
          <cell r="AS49">
            <v>24367208</v>
          </cell>
          <cell r="AT49">
            <v>198817771</v>
          </cell>
        </row>
        <row r="50">
          <cell r="AS50">
            <v>1514202</v>
          </cell>
          <cell r="AT50">
            <v>14116046</v>
          </cell>
        </row>
        <row r="51">
          <cell r="AS51">
            <v>380669</v>
          </cell>
          <cell r="AT51">
            <v>4493102</v>
          </cell>
        </row>
        <row r="52">
          <cell r="AS52">
            <v>316918</v>
          </cell>
          <cell r="AT52">
            <v>3403294</v>
          </cell>
        </row>
        <row r="53">
          <cell r="AS53">
            <v>491051</v>
          </cell>
          <cell r="AT53">
            <v>5246376</v>
          </cell>
        </row>
        <row r="54">
          <cell r="AS54">
            <v>431010</v>
          </cell>
          <cell r="AT54">
            <v>5070157</v>
          </cell>
        </row>
        <row r="55">
          <cell r="AS55">
            <v>200253</v>
          </cell>
          <cell r="AT55">
            <v>1687856</v>
          </cell>
        </row>
        <row r="56">
          <cell r="AS56">
            <v>95405</v>
          </cell>
          <cell r="AT56">
            <v>956422</v>
          </cell>
        </row>
        <row r="57">
          <cell r="AS57">
            <v>420750</v>
          </cell>
          <cell r="AT57">
            <v>4200804</v>
          </cell>
        </row>
        <row r="58">
          <cell r="AS58">
            <v>895771</v>
          </cell>
          <cell r="AT58">
            <v>5736391</v>
          </cell>
        </row>
        <row r="59">
          <cell r="AS59">
            <v>213290</v>
          </cell>
          <cell r="AT59">
            <v>1944959</v>
          </cell>
        </row>
        <row r="60">
          <cell r="AS60">
            <v>415921</v>
          </cell>
          <cell r="AT60">
            <v>4874083</v>
          </cell>
        </row>
        <row r="61">
          <cell r="AS61">
            <v>580690</v>
          </cell>
          <cell r="AT61">
            <v>5879787</v>
          </cell>
        </row>
        <row r="62">
          <cell r="AS62">
            <v>700771</v>
          </cell>
          <cell r="AT62">
            <v>8296707</v>
          </cell>
        </row>
        <row r="63">
          <cell r="AS63">
            <v>601710</v>
          </cell>
          <cell r="AT63">
            <v>7336714</v>
          </cell>
        </row>
        <row r="64">
          <cell r="AS64">
            <v>2102358</v>
          </cell>
          <cell r="AT64">
            <v>21802429</v>
          </cell>
        </row>
        <row r="65">
          <cell r="AS65">
            <v>362839</v>
          </cell>
          <cell r="AT65">
            <v>3454081</v>
          </cell>
        </row>
        <row r="66">
          <cell r="AS66">
            <v>398924</v>
          </cell>
          <cell r="AT66">
            <v>4266648</v>
          </cell>
        </row>
        <row r="67">
          <cell r="AS67">
            <v>4467504</v>
          </cell>
          <cell r="AT67">
            <v>35829912</v>
          </cell>
        </row>
        <row r="68">
          <cell r="AS68">
            <v>361490</v>
          </cell>
          <cell r="AT68">
            <v>3201548</v>
          </cell>
        </row>
        <row r="69">
          <cell r="AS69">
            <v>195506</v>
          </cell>
          <cell r="AT69">
            <v>1675118</v>
          </cell>
        </row>
        <row r="70">
          <cell r="AS70">
            <v>233738</v>
          </cell>
          <cell r="AT70">
            <v>2739142</v>
          </cell>
        </row>
        <row r="71">
          <cell r="AS71">
            <v>1014294</v>
          </cell>
          <cell r="AT71">
            <v>10730685</v>
          </cell>
        </row>
        <row r="72">
          <cell r="AS72">
            <v>497863</v>
          </cell>
          <cell r="AT72">
            <v>5829263</v>
          </cell>
        </row>
        <row r="73">
          <cell r="AS73">
            <v>42490867</v>
          </cell>
          <cell r="AT73">
            <v>383217629</v>
          </cell>
        </row>
        <row r="74">
          <cell r="AS74">
            <v>5012223</v>
          </cell>
          <cell r="AT74">
            <v>43572534</v>
          </cell>
        </row>
        <row r="75">
          <cell r="AS75">
            <v>4153583</v>
          </cell>
          <cell r="AT75">
            <v>40866649</v>
          </cell>
        </row>
        <row r="76">
          <cell r="AS76">
            <v>1606664</v>
          </cell>
          <cell r="AT76">
            <v>18355827</v>
          </cell>
        </row>
        <row r="77">
          <cell r="AS77">
            <v>1373438</v>
          </cell>
          <cell r="AT77">
            <v>11044184</v>
          </cell>
        </row>
        <row r="78">
          <cell r="AS78">
            <v>770749</v>
          </cell>
          <cell r="AT78">
            <v>8356488</v>
          </cell>
        </row>
        <row r="79">
          <cell r="AS79">
            <v>3609094</v>
          </cell>
          <cell r="AT79">
            <v>35825348</v>
          </cell>
        </row>
        <row r="80">
          <cell r="AS80">
            <v>4346148</v>
          </cell>
          <cell r="AT80">
            <v>44349883</v>
          </cell>
        </row>
        <row r="81">
          <cell r="AS81">
            <v>1153077</v>
          </cell>
          <cell r="AT81">
            <v>11872995</v>
          </cell>
        </row>
        <row r="82">
          <cell r="AS82">
            <v>594381</v>
          </cell>
          <cell r="AT82">
            <v>6263754</v>
          </cell>
        </row>
        <row r="83">
          <cell r="AS83">
            <v>120267</v>
          </cell>
          <cell r="AT83">
            <v>1172210</v>
          </cell>
        </row>
        <row r="84">
          <cell r="AS84">
            <v>290527</v>
          </cell>
          <cell r="AT84">
            <v>2583126</v>
          </cell>
        </row>
        <row r="85">
          <cell r="AS85">
            <v>216292</v>
          </cell>
          <cell r="AT85">
            <v>2355583</v>
          </cell>
        </row>
        <row r="86">
          <cell r="AS86">
            <v>243944</v>
          </cell>
          <cell r="AT86">
            <v>2605436</v>
          </cell>
        </row>
        <row r="87">
          <cell r="AS87">
            <v>1058234</v>
          </cell>
          <cell r="AT87">
            <v>6295253</v>
          </cell>
        </row>
        <row r="88">
          <cell r="AS88">
            <v>338924</v>
          </cell>
          <cell r="AT88">
            <v>2775799</v>
          </cell>
        </row>
        <row r="89">
          <cell r="AS89">
            <v>80010</v>
          </cell>
          <cell r="AT89">
            <v>804501</v>
          </cell>
        </row>
        <row r="90">
          <cell r="AS90">
            <v>294798</v>
          </cell>
          <cell r="AT90">
            <v>2789633</v>
          </cell>
        </row>
        <row r="91">
          <cell r="AS91">
            <v>468656</v>
          </cell>
          <cell r="AT91">
            <v>3393841</v>
          </cell>
        </row>
        <row r="92">
          <cell r="AS92">
            <v>101573</v>
          </cell>
          <cell r="AT92">
            <v>1642251</v>
          </cell>
        </row>
        <row r="93">
          <cell r="AS93">
            <v>305890</v>
          </cell>
          <cell r="AT93">
            <v>2837785</v>
          </cell>
        </row>
        <row r="94">
          <cell r="AS94">
            <v>133888</v>
          </cell>
          <cell r="AT94">
            <v>1742931</v>
          </cell>
        </row>
        <row r="95">
          <cell r="AS95">
            <v>280906</v>
          </cell>
          <cell r="AT95">
            <v>3325170</v>
          </cell>
        </row>
        <row r="96">
          <cell r="AS96">
            <v>489353</v>
          </cell>
          <cell r="AT96">
            <v>5167351</v>
          </cell>
        </row>
        <row r="97">
          <cell r="AS97">
            <v>411304</v>
          </cell>
          <cell r="AT97">
            <v>5502051</v>
          </cell>
        </row>
        <row r="98">
          <cell r="AS98">
            <v>585218</v>
          </cell>
          <cell r="AT98">
            <v>6029090</v>
          </cell>
        </row>
        <row r="99">
          <cell r="AS99">
            <v>2038941</v>
          </cell>
          <cell r="AT99">
            <v>18075954</v>
          </cell>
        </row>
        <row r="100">
          <cell r="AS100">
            <v>80892</v>
          </cell>
          <cell r="AT100">
            <v>873403</v>
          </cell>
        </row>
        <row r="101">
          <cell r="AS101">
            <v>118208</v>
          </cell>
          <cell r="AT101">
            <v>1107235</v>
          </cell>
        </row>
        <row r="102">
          <cell r="AS102">
            <v>238501</v>
          </cell>
          <cell r="AT102">
            <v>2360046</v>
          </cell>
        </row>
        <row r="103">
          <cell r="AS103">
            <v>344680</v>
          </cell>
          <cell r="AT103">
            <v>2696156</v>
          </cell>
        </row>
        <row r="104">
          <cell r="AS104">
            <v>235931</v>
          </cell>
          <cell r="AT104">
            <v>2275028</v>
          </cell>
        </row>
        <row r="105">
          <cell r="AS105">
            <v>302713</v>
          </cell>
          <cell r="AT105">
            <v>3130831</v>
          </cell>
        </row>
        <row r="106">
          <cell r="AS106">
            <v>178315</v>
          </cell>
          <cell r="AT106">
            <v>2101405</v>
          </cell>
        </row>
        <row r="107">
          <cell r="AS107">
            <v>211600</v>
          </cell>
          <cell r="AT107">
            <v>2346961</v>
          </cell>
        </row>
        <row r="108">
          <cell r="AS108">
            <v>217166</v>
          </cell>
          <cell r="AT108">
            <v>2115715</v>
          </cell>
        </row>
        <row r="109">
          <cell r="AS109">
            <v>7683257</v>
          </cell>
          <cell r="AT109">
            <v>51733659</v>
          </cell>
        </row>
        <row r="110">
          <cell r="AS110">
            <v>548901</v>
          </cell>
          <cell r="AT110">
            <v>5174557</v>
          </cell>
        </row>
        <row r="111">
          <cell r="AS111">
            <v>331799</v>
          </cell>
          <cell r="AT111">
            <v>4278735</v>
          </cell>
        </row>
        <row r="112">
          <cell r="AS112">
            <v>3937313</v>
          </cell>
          <cell r="AT112">
            <v>36712767</v>
          </cell>
        </row>
        <row r="113">
          <cell r="AS113">
            <v>914872</v>
          </cell>
          <cell r="AT113">
            <v>8995952</v>
          </cell>
        </row>
        <row r="114">
          <cell r="AS114">
            <v>305215</v>
          </cell>
          <cell r="AT114">
            <v>2630924</v>
          </cell>
        </row>
        <row r="115">
          <cell r="AS115">
            <v>232831</v>
          </cell>
          <cell r="AT115">
            <v>2555813</v>
          </cell>
        </row>
        <row r="116">
          <cell r="AS116">
            <v>718719</v>
          </cell>
          <cell r="AT116">
            <v>7202869</v>
          </cell>
        </row>
        <row r="117">
          <cell r="AS117">
            <v>1380169</v>
          </cell>
          <cell r="AT117">
            <v>14243066</v>
          </cell>
        </row>
        <row r="118">
          <cell r="AS118">
            <v>90654</v>
          </cell>
          <cell r="AT118">
            <v>1017795</v>
          </cell>
        </row>
        <row r="119">
          <cell r="AS119">
            <v>631261</v>
          </cell>
          <cell r="AT119">
            <v>6593571</v>
          </cell>
        </row>
        <row r="120">
          <cell r="AS120">
            <v>178068</v>
          </cell>
          <cell r="AT120">
            <v>2052276</v>
          </cell>
        </row>
        <row r="121">
          <cell r="AS121">
            <v>1503001</v>
          </cell>
          <cell r="AT121">
            <v>10500206</v>
          </cell>
        </row>
        <row r="122">
          <cell r="AS122">
            <v>1035958</v>
          </cell>
          <cell r="AT122">
            <v>7368519</v>
          </cell>
        </row>
        <row r="123">
          <cell r="AS123">
            <v>238565</v>
          </cell>
          <cell r="AT123">
            <v>2743484</v>
          </cell>
        </row>
        <row r="124">
          <cell r="AS124">
            <v>596268</v>
          </cell>
          <cell r="AT124">
            <v>7208153</v>
          </cell>
        </row>
        <row r="125">
          <cell r="AS125">
            <v>427152</v>
          </cell>
          <cell r="AT125">
            <v>5043003</v>
          </cell>
        </row>
        <row r="126">
          <cell r="AS126">
            <v>159763</v>
          </cell>
          <cell r="AT126">
            <v>1631782</v>
          </cell>
        </row>
        <row r="127">
          <cell r="AS127">
            <v>476822</v>
          </cell>
          <cell r="AT127">
            <v>4840544</v>
          </cell>
        </row>
        <row r="128">
          <cell r="AS128">
            <v>410431</v>
          </cell>
          <cell r="AT128">
            <v>3920852</v>
          </cell>
        </row>
        <row r="129">
          <cell r="AS129">
            <v>473106</v>
          </cell>
          <cell r="AT129">
            <v>4166315</v>
          </cell>
        </row>
        <row r="130">
          <cell r="AS130">
            <v>671907</v>
          </cell>
          <cell r="AT130">
            <v>7189826</v>
          </cell>
        </row>
        <row r="131">
          <cell r="AS131">
            <v>192090</v>
          </cell>
          <cell r="AT131">
            <v>1521881</v>
          </cell>
        </row>
        <row r="132">
          <cell r="AS132">
            <v>1089897</v>
          </cell>
          <cell r="AT132">
            <v>8406130</v>
          </cell>
        </row>
        <row r="133">
          <cell r="AS133">
            <v>269121</v>
          </cell>
          <cell r="AT133">
            <v>2254641</v>
          </cell>
        </row>
        <row r="134">
          <cell r="AS134">
            <v>269052</v>
          </cell>
          <cell r="AT134">
            <v>3614882</v>
          </cell>
        </row>
        <row r="135">
          <cell r="AS135">
            <v>1360651</v>
          </cell>
          <cell r="AT135">
            <v>9669377</v>
          </cell>
        </row>
        <row r="136">
          <cell r="AS136">
            <v>772147</v>
          </cell>
          <cell r="AT136">
            <v>7936395</v>
          </cell>
        </row>
        <row r="137">
          <cell r="AS137">
            <v>305080</v>
          </cell>
          <cell r="AT137">
            <v>3647288</v>
          </cell>
        </row>
        <row r="138">
          <cell r="AS138">
            <v>343142</v>
          </cell>
          <cell r="AT138">
            <v>3985273</v>
          </cell>
        </row>
        <row r="139">
          <cell r="AS139">
            <v>556175</v>
          </cell>
          <cell r="AT139">
            <v>6842110</v>
          </cell>
        </row>
        <row r="140">
          <cell r="AS140">
            <v>346924</v>
          </cell>
          <cell r="AT140">
            <v>5092650</v>
          </cell>
        </row>
        <row r="141">
          <cell r="AS141">
            <v>351605</v>
          </cell>
          <cell r="AT141">
            <v>4259749</v>
          </cell>
        </row>
        <row r="142">
          <cell r="AS142">
            <v>702388</v>
          </cell>
          <cell r="AT142">
            <v>6317299</v>
          </cell>
        </row>
        <row r="143">
          <cell r="AS143">
            <v>296829</v>
          </cell>
          <cell r="AT143">
            <v>3702847</v>
          </cell>
        </row>
        <row r="144">
          <cell r="AS144">
            <v>3097558</v>
          </cell>
          <cell r="AT144">
            <v>25061624</v>
          </cell>
        </row>
        <row r="145">
          <cell r="AS145">
            <v>397658</v>
          </cell>
          <cell r="AT145">
            <v>5136648</v>
          </cell>
        </row>
        <row r="146">
          <cell r="AS146">
            <v>313660</v>
          </cell>
          <cell r="AT146">
            <v>3221689</v>
          </cell>
        </row>
        <row r="147">
          <cell r="AS147">
            <v>877653</v>
          </cell>
          <cell r="AT147">
            <v>9322791</v>
          </cell>
        </row>
        <row r="148">
          <cell r="AS148">
            <v>217656</v>
          </cell>
          <cell r="AT148">
            <v>2335735</v>
          </cell>
        </row>
        <row r="149">
          <cell r="AS149">
            <v>281067</v>
          </cell>
          <cell r="AT149">
            <v>2644032</v>
          </cell>
        </row>
        <row r="150">
          <cell r="AS150">
            <v>253934</v>
          </cell>
          <cell r="AT150">
            <v>2261098</v>
          </cell>
        </row>
        <row r="151">
          <cell r="AS151">
            <v>748217</v>
          </cell>
          <cell r="AT151">
            <v>7817648</v>
          </cell>
        </row>
        <row r="152">
          <cell r="AS152">
            <v>1259828</v>
          </cell>
          <cell r="AT152">
            <v>11940133</v>
          </cell>
        </row>
        <row r="153">
          <cell r="AS153">
            <v>353321</v>
          </cell>
          <cell r="AT153">
            <v>3178252</v>
          </cell>
        </row>
        <row r="154">
          <cell r="AS154">
            <v>400565</v>
          </cell>
          <cell r="AT154">
            <v>4360063</v>
          </cell>
        </row>
        <row r="155">
          <cell r="AS155">
            <v>499672</v>
          </cell>
          <cell r="AT155">
            <v>5410901</v>
          </cell>
        </row>
        <row r="156">
          <cell r="AS156">
            <v>271228</v>
          </cell>
          <cell r="AT156">
            <v>3192030</v>
          </cell>
        </row>
        <row r="157">
          <cell r="AS157">
            <v>157150</v>
          </cell>
          <cell r="AT157">
            <v>1604602</v>
          </cell>
        </row>
        <row r="158">
          <cell r="AS158">
            <v>199304</v>
          </cell>
          <cell r="AT158">
            <v>2377504</v>
          </cell>
        </row>
        <row r="159">
          <cell r="AS159">
            <v>641545</v>
          </cell>
          <cell r="AT159">
            <v>6372856</v>
          </cell>
        </row>
        <row r="160">
          <cell r="AS160">
            <v>949193</v>
          </cell>
          <cell r="AT160">
            <v>6742390</v>
          </cell>
        </row>
        <row r="161">
          <cell r="AS161">
            <v>770716</v>
          </cell>
          <cell r="AT161">
            <v>6671815</v>
          </cell>
        </row>
        <row r="162">
          <cell r="AS162">
            <v>766798</v>
          </cell>
          <cell r="AT162">
            <v>5368742</v>
          </cell>
        </row>
        <row r="163">
          <cell r="AS163">
            <v>794726</v>
          </cell>
          <cell r="AT163">
            <v>8255770</v>
          </cell>
        </row>
        <row r="164">
          <cell r="AS164">
            <v>372543</v>
          </cell>
          <cell r="AT164">
            <v>3940922</v>
          </cell>
        </row>
        <row r="165">
          <cell r="AS165">
            <v>871667</v>
          </cell>
          <cell r="AT165">
            <v>10203880</v>
          </cell>
        </row>
        <row r="166">
          <cell r="AS166">
            <v>2621958</v>
          </cell>
          <cell r="AT166">
            <v>13688519</v>
          </cell>
        </row>
        <row r="167">
          <cell r="AS167">
            <v>239038</v>
          </cell>
          <cell r="AT167">
            <v>2241604</v>
          </cell>
        </row>
        <row r="168">
          <cell r="AS168">
            <v>206308</v>
          </cell>
          <cell r="AT168">
            <v>2258617</v>
          </cell>
        </row>
        <row r="169">
          <cell r="AS169">
            <v>578526</v>
          </cell>
          <cell r="AT169">
            <v>5670472</v>
          </cell>
        </row>
        <row r="170">
          <cell r="AS170">
            <v>3090891</v>
          </cell>
          <cell r="AT170">
            <v>25243462</v>
          </cell>
        </row>
        <row r="171">
          <cell r="AS171">
            <v>472652</v>
          </cell>
          <cell r="AT171">
            <v>4094274</v>
          </cell>
        </row>
        <row r="172">
          <cell r="AS172">
            <v>1427375</v>
          </cell>
          <cell r="AT172">
            <v>10885017</v>
          </cell>
        </row>
        <row r="173">
          <cell r="AS173">
            <v>423066</v>
          </cell>
          <cell r="AT173">
            <v>4501617</v>
          </cell>
        </row>
        <row r="174">
          <cell r="AS174">
            <v>460090</v>
          </cell>
          <cell r="AT174">
            <v>5003422</v>
          </cell>
        </row>
        <row r="175">
          <cell r="AS175">
            <v>442256</v>
          </cell>
          <cell r="AT175">
            <v>5501235</v>
          </cell>
        </row>
        <row r="176">
          <cell r="AS176">
            <v>1336701</v>
          </cell>
          <cell r="AT176">
            <v>10097841</v>
          </cell>
        </row>
        <row r="177">
          <cell r="AS177">
            <v>411685</v>
          </cell>
          <cell r="AT177">
            <v>4553463</v>
          </cell>
        </row>
        <row r="178">
          <cell r="AS178">
            <v>247157</v>
          </cell>
          <cell r="AT178">
            <v>2830990</v>
          </cell>
        </row>
        <row r="179">
          <cell r="AS179">
            <v>822703</v>
          </cell>
          <cell r="AT179">
            <v>8195238</v>
          </cell>
        </row>
        <row r="180">
          <cell r="AS180">
            <v>5413708</v>
          </cell>
          <cell r="AT180">
            <v>36463782</v>
          </cell>
        </row>
        <row r="181">
          <cell r="AS181">
            <v>167716</v>
          </cell>
          <cell r="AT181">
            <v>1707162</v>
          </cell>
        </row>
        <row r="182">
          <cell r="AS182">
            <v>3324516</v>
          </cell>
          <cell r="AT182">
            <v>34772822</v>
          </cell>
        </row>
        <row r="183">
          <cell r="AS183">
            <v>209584</v>
          </cell>
          <cell r="AT183">
            <v>2291978</v>
          </cell>
        </row>
        <row r="184">
          <cell r="AS184">
            <v>171269</v>
          </cell>
          <cell r="AT184">
            <v>2002603</v>
          </cell>
        </row>
        <row r="185">
          <cell r="AS185">
            <v>312954</v>
          </cell>
          <cell r="AT185">
            <v>3012406</v>
          </cell>
        </row>
        <row r="186">
          <cell r="AS186">
            <v>636930</v>
          </cell>
          <cell r="AT186">
            <v>6134077</v>
          </cell>
        </row>
        <row r="187">
          <cell r="AS187">
            <v>83719</v>
          </cell>
          <cell r="AT187">
            <v>950384</v>
          </cell>
        </row>
        <row r="188">
          <cell r="AS188">
            <v>256181</v>
          </cell>
          <cell r="AT188">
            <v>2508760</v>
          </cell>
        </row>
        <row r="189">
          <cell r="AS189">
            <v>282960</v>
          </cell>
          <cell r="AT189">
            <v>2794139</v>
          </cell>
        </row>
        <row r="190">
          <cell r="AS190">
            <v>1055417</v>
          </cell>
          <cell r="AT190">
            <v>11070826</v>
          </cell>
        </row>
        <row r="191">
          <cell r="AS191">
            <v>266409</v>
          </cell>
          <cell r="AT191">
            <v>2491230</v>
          </cell>
        </row>
        <row r="192">
          <cell r="AS192">
            <v>560995</v>
          </cell>
          <cell r="AT192">
            <v>5933363</v>
          </cell>
        </row>
        <row r="193">
          <cell r="AS193">
            <v>183603</v>
          </cell>
          <cell r="AT193">
            <v>3139738</v>
          </cell>
        </row>
        <row r="194">
          <cell r="AS194">
            <v>263178</v>
          </cell>
          <cell r="AT194">
            <v>2389880</v>
          </cell>
        </row>
        <row r="195">
          <cell r="AS195">
            <v>151527</v>
          </cell>
          <cell r="AT195">
            <v>1242934</v>
          </cell>
        </row>
        <row r="196">
          <cell r="AS196">
            <v>638027</v>
          </cell>
          <cell r="AT196">
            <v>7204488</v>
          </cell>
        </row>
        <row r="197">
          <cell r="AS197">
            <v>148973</v>
          </cell>
          <cell r="AT197">
            <v>1645086</v>
          </cell>
        </row>
        <row r="198">
          <cell r="AS198">
            <v>1392288</v>
          </cell>
          <cell r="AT198">
            <v>14953742</v>
          </cell>
        </row>
        <row r="199">
          <cell r="AS199">
            <v>191812</v>
          </cell>
          <cell r="AT199">
            <v>1944174</v>
          </cell>
        </row>
        <row r="200">
          <cell r="AS200">
            <v>648712</v>
          </cell>
          <cell r="AT200">
            <v>6499198</v>
          </cell>
        </row>
        <row r="201">
          <cell r="AS201">
            <v>957097</v>
          </cell>
          <cell r="AT201">
            <v>7279605</v>
          </cell>
        </row>
        <row r="202">
          <cell r="AS202">
            <v>692723</v>
          </cell>
          <cell r="AT202">
            <v>5408119</v>
          </cell>
        </row>
        <row r="203">
          <cell r="AS203">
            <v>405745</v>
          </cell>
          <cell r="AT203">
            <v>4242930</v>
          </cell>
        </row>
        <row r="204">
          <cell r="AS204">
            <v>1408638</v>
          </cell>
          <cell r="AT204">
            <v>12234999</v>
          </cell>
        </row>
        <row r="205">
          <cell r="AS205">
            <v>473291</v>
          </cell>
          <cell r="AT205">
            <v>4695456</v>
          </cell>
        </row>
        <row r="206">
          <cell r="AS206">
            <v>210025</v>
          </cell>
          <cell r="AT206">
            <v>2598346</v>
          </cell>
        </row>
        <row r="207">
          <cell r="AS207">
            <v>277796</v>
          </cell>
          <cell r="AT207">
            <v>2566622</v>
          </cell>
        </row>
        <row r="208">
          <cell r="AS208">
            <v>1246316</v>
          </cell>
          <cell r="AT208">
            <v>13232595</v>
          </cell>
        </row>
        <row r="209">
          <cell r="AS209">
            <v>686824</v>
          </cell>
          <cell r="AT209">
            <v>6237514</v>
          </cell>
        </row>
        <row r="210">
          <cell r="AS210">
            <v>1023124</v>
          </cell>
          <cell r="AT210">
            <v>10374176</v>
          </cell>
        </row>
        <row r="211">
          <cell r="AS211">
            <v>616760</v>
          </cell>
          <cell r="AT211">
            <v>5575828</v>
          </cell>
        </row>
        <row r="212">
          <cell r="AS212">
            <v>2389579</v>
          </cell>
          <cell r="AT212">
            <v>14407023</v>
          </cell>
        </row>
        <row r="213">
          <cell r="AS213">
            <v>307035</v>
          </cell>
          <cell r="AT213">
            <v>3193177</v>
          </cell>
        </row>
        <row r="214">
          <cell r="AS214">
            <v>452812</v>
          </cell>
          <cell r="AT214">
            <v>5438886</v>
          </cell>
        </row>
        <row r="215">
          <cell r="AS215">
            <v>284745</v>
          </cell>
          <cell r="AT215">
            <v>3677616</v>
          </cell>
        </row>
        <row r="216">
          <cell r="AS216">
            <v>322790</v>
          </cell>
          <cell r="AT216">
            <v>2474509</v>
          </cell>
        </row>
        <row r="217">
          <cell r="AS217">
            <v>246876</v>
          </cell>
          <cell r="AT217">
            <v>2952950</v>
          </cell>
        </row>
        <row r="218">
          <cell r="AS218">
            <v>177468</v>
          </cell>
          <cell r="AT218">
            <v>2098306</v>
          </cell>
        </row>
        <row r="219">
          <cell r="AS219">
            <v>3123701</v>
          </cell>
          <cell r="AT219">
            <v>23817148</v>
          </cell>
        </row>
        <row r="220">
          <cell r="AS220">
            <v>226069</v>
          </cell>
          <cell r="AT220">
            <v>2767127</v>
          </cell>
        </row>
        <row r="221">
          <cell r="AS221">
            <v>547740</v>
          </cell>
          <cell r="AT221">
            <v>5595659</v>
          </cell>
        </row>
        <row r="222">
          <cell r="AS222">
            <v>413185</v>
          </cell>
          <cell r="AT222">
            <v>5484132</v>
          </cell>
        </row>
        <row r="223">
          <cell r="AS223">
            <v>207809</v>
          </cell>
          <cell r="AT223">
            <v>2094968</v>
          </cell>
        </row>
        <row r="224">
          <cell r="AS224">
            <v>699331</v>
          </cell>
          <cell r="AT224">
            <v>8425641</v>
          </cell>
        </row>
        <row r="225">
          <cell r="AS225">
            <v>1093333</v>
          </cell>
          <cell r="AT225">
            <v>10598609</v>
          </cell>
        </row>
        <row r="226">
          <cell r="AS226">
            <v>597774</v>
          </cell>
          <cell r="AT226">
            <v>6289920</v>
          </cell>
        </row>
        <row r="227">
          <cell r="AS227">
            <v>4637936</v>
          </cell>
          <cell r="AT227">
            <v>36249628</v>
          </cell>
        </row>
        <row r="228">
          <cell r="AS228">
            <v>319121</v>
          </cell>
          <cell r="AT228">
            <v>3366285</v>
          </cell>
        </row>
        <row r="229">
          <cell r="AS229">
            <v>366074</v>
          </cell>
          <cell r="AT229">
            <v>4205836</v>
          </cell>
        </row>
        <row r="230">
          <cell r="AS230">
            <v>546880</v>
          </cell>
          <cell r="AT230">
            <v>6463210</v>
          </cell>
        </row>
        <row r="231">
          <cell r="AS231">
            <v>5427660</v>
          </cell>
          <cell r="AT231">
            <v>59588019</v>
          </cell>
        </row>
        <row r="232">
          <cell r="AS232">
            <v>231402</v>
          </cell>
          <cell r="AT232">
            <v>2492146</v>
          </cell>
        </row>
        <row r="233">
          <cell r="AS233">
            <v>1165411</v>
          </cell>
          <cell r="AT233">
            <v>12354551</v>
          </cell>
        </row>
        <row r="234">
          <cell r="AS234">
            <v>1449733</v>
          </cell>
          <cell r="AT234">
            <v>14365240</v>
          </cell>
        </row>
        <row r="235">
          <cell r="AS235">
            <v>654809</v>
          </cell>
          <cell r="AT235">
            <v>7665727</v>
          </cell>
        </row>
        <row r="236">
          <cell r="AS236">
            <v>337770</v>
          </cell>
          <cell r="AT236">
            <v>3376945</v>
          </cell>
        </row>
        <row r="237">
          <cell r="AS237">
            <v>548918</v>
          </cell>
          <cell r="AT237">
            <v>5565764</v>
          </cell>
        </row>
        <row r="238">
          <cell r="AS238">
            <v>2719176</v>
          </cell>
          <cell r="AT238">
            <v>24084328</v>
          </cell>
        </row>
        <row r="239">
          <cell r="AS239">
            <v>350623</v>
          </cell>
          <cell r="AT239">
            <v>3549896</v>
          </cell>
        </row>
        <row r="240">
          <cell r="AS240">
            <v>4678384</v>
          </cell>
          <cell r="AT240">
            <v>29258963</v>
          </cell>
        </row>
        <row r="241">
          <cell r="AS241">
            <v>229573</v>
          </cell>
          <cell r="AT241">
            <v>2852010</v>
          </cell>
        </row>
        <row r="242">
          <cell r="AS242">
            <v>230364</v>
          </cell>
          <cell r="AT242">
            <v>2686614</v>
          </cell>
        </row>
        <row r="243">
          <cell r="AS243">
            <v>6516273</v>
          </cell>
          <cell r="AT243">
            <v>59415118</v>
          </cell>
        </row>
        <row r="244">
          <cell r="AS244">
            <v>1226218</v>
          </cell>
          <cell r="AT244">
            <v>14101148</v>
          </cell>
        </row>
        <row r="245">
          <cell r="AS245">
            <v>225465</v>
          </cell>
          <cell r="AT245">
            <v>2066596</v>
          </cell>
        </row>
        <row r="246">
          <cell r="AS246">
            <v>558472</v>
          </cell>
          <cell r="AT246">
            <v>6226408</v>
          </cell>
        </row>
        <row r="247">
          <cell r="AS247">
            <v>584734</v>
          </cell>
          <cell r="AT247">
            <v>6247514</v>
          </cell>
        </row>
        <row r="248">
          <cell r="AS248">
            <v>273087</v>
          </cell>
          <cell r="AT248">
            <v>3206298</v>
          </cell>
        </row>
        <row r="249">
          <cell r="AS249">
            <v>275735</v>
          </cell>
          <cell r="AT249">
            <v>3128313</v>
          </cell>
        </row>
        <row r="250">
          <cell r="AS250">
            <v>1112046</v>
          </cell>
          <cell r="AT250">
            <v>12550643</v>
          </cell>
        </row>
        <row r="251">
          <cell r="AS251">
            <v>2448473</v>
          </cell>
          <cell r="AT251">
            <v>17478910</v>
          </cell>
        </row>
        <row r="252">
          <cell r="AS252">
            <v>701551</v>
          </cell>
          <cell r="AT252">
            <v>6483269</v>
          </cell>
        </row>
        <row r="253">
          <cell r="AS253">
            <v>382430</v>
          </cell>
          <cell r="AT253">
            <v>3554478</v>
          </cell>
        </row>
        <row r="254">
          <cell r="AS254">
            <v>96072</v>
          </cell>
          <cell r="AT254">
            <v>797260</v>
          </cell>
        </row>
        <row r="255">
          <cell r="AS255">
            <v>1448597</v>
          </cell>
          <cell r="AT255">
            <v>16109814</v>
          </cell>
        </row>
        <row r="256">
          <cell r="AS256">
            <v>2062235</v>
          </cell>
          <cell r="AT256">
            <v>22815061</v>
          </cell>
        </row>
        <row r="257">
          <cell r="AS257">
            <v>153292</v>
          </cell>
          <cell r="AT257">
            <v>1636688</v>
          </cell>
        </row>
        <row r="258">
          <cell r="AS258">
            <v>841358</v>
          </cell>
          <cell r="AT258">
            <v>7909153</v>
          </cell>
        </row>
        <row r="259">
          <cell r="AS259">
            <v>86001</v>
          </cell>
          <cell r="AT259">
            <v>1023601</v>
          </cell>
        </row>
        <row r="260">
          <cell r="AS260">
            <v>6350766</v>
          </cell>
          <cell r="AT260">
            <v>58499648</v>
          </cell>
        </row>
        <row r="261">
          <cell r="AS261">
            <v>129822</v>
          </cell>
          <cell r="AT261">
            <v>1236828</v>
          </cell>
        </row>
        <row r="262">
          <cell r="AS262">
            <v>203230</v>
          </cell>
          <cell r="AT262">
            <v>1971965</v>
          </cell>
        </row>
        <row r="263">
          <cell r="AS263">
            <v>194873</v>
          </cell>
          <cell r="AT263">
            <v>2012462</v>
          </cell>
        </row>
        <row r="264">
          <cell r="AS264">
            <v>3956321</v>
          </cell>
          <cell r="AT264">
            <v>40451978</v>
          </cell>
        </row>
        <row r="265">
          <cell r="AS265">
            <v>272844</v>
          </cell>
          <cell r="AT265">
            <v>2678014</v>
          </cell>
        </row>
        <row r="266">
          <cell r="AS266">
            <v>201499</v>
          </cell>
          <cell r="AT266">
            <v>1921281</v>
          </cell>
        </row>
        <row r="267">
          <cell r="AS267">
            <v>662185</v>
          </cell>
          <cell r="AT267">
            <v>6619558</v>
          </cell>
        </row>
        <row r="268">
          <cell r="AS268">
            <v>511911</v>
          </cell>
          <cell r="AT268">
            <v>5597105</v>
          </cell>
        </row>
        <row r="269">
          <cell r="AS269">
            <v>371498</v>
          </cell>
          <cell r="AT269">
            <v>4295057</v>
          </cell>
        </row>
        <row r="270">
          <cell r="AS270">
            <v>2750717</v>
          </cell>
          <cell r="AT270">
            <v>17356444</v>
          </cell>
        </row>
        <row r="271">
          <cell r="AS271">
            <v>3355164</v>
          </cell>
          <cell r="AT271">
            <v>14479407</v>
          </cell>
        </row>
        <row r="272">
          <cell r="AS272">
            <v>1117376</v>
          </cell>
          <cell r="AT272">
            <v>10982751</v>
          </cell>
        </row>
        <row r="273">
          <cell r="AS273">
            <v>229502</v>
          </cell>
          <cell r="AT273">
            <v>2539308</v>
          </cell>
        </row>
        <row r="274">
          <cell r="AS274">
            <v>966262</v>
          </cell>
          <cell r="AT274">
            <v>8408238</v>
          </cell>
        </row>
        <row r="275">
          <cell r="AS275">
            <v>379014</v>
          </cell>
          <cell r="AT275">
            <v>4414527</v>
          </cell>
        </row>
        <row r="276">
          <cell r="AS276">
            <v>1067381</v>
          </cell>
          <cell r="AT276">
            <v>8027931</v>
          </cell>
        </row>
        <row r="277">
          <cell r="AS277">
            <v>122751</v>
          </cell>
          <cell r="AT277">
            <v>1354562</v>
          </cell>
        </row>
        <row r="278">
          <cell r="AS278">
            <v>8876991</v>
          </cell>
          <cell r="AT278">
            <v>69637723</v>
          </cell>
        </row>
        <row r="279">
          <cell r="AS279">
            <v>329961</v>
          </cell>
          <cell r="AT279">
            <v>4010772</v>
          </cell>
        </row>
        <row r="280">
          <cell r="AS280">
            <v>636891</v>
          </cell>
          <cell r="AT280">
            <v>7734501</v>
          </cell>
        </row>
        <row r="281">
          <cell r="AS281">
            <v>20096392</v>
          </cell>
          <cell r="AT281">
            <v>187030545</v>
          </cell>
        </row>
        <row r="282">
          <cell r="AS282">
            <v>12708797</v>
          </cell>
          <cell r="AT282">
            <v>107621159</v>
          </cell>
        </row>
        <row r="283">
          <cell r="AS283">
            <v>90019</v>
          </cell>
          <cell r="AT283">
            <v>1061072</v>
          </cell>
        </row>
        <row r="284">
          <cell r="AS284">
            <v>977336</v>
          </cell>
          <cell r="AT284">
            <v>10228533</v>
          </cell>
        </row>
        <row r="285">
          <cell r="AS285">
            <v>351574</v>
          </cell>
          <cell r="AT285">
            <v>4477657</v>
          </cell>
        </row>
        <row r="286">
          <cell r="AS286">
            <v>378886</v>
          </cell>
          <cell r="AT286">
            <v>4378243</v>
          </cell>
        </row>
        <row r="287">
          <cell r="AS287">
            <v>1064458</v>
          </cell>
          <cell r="AT287">
            <v>11929778</v>
          </cell>
        </row>
        <row r="288">
          <cell r="AS288">
            <v>303237</v>
          </cell>
          <cell r="AT288">
            <v>2520798</v>
          </cell>
        </row>
        <row r="289">
          <cell r="AS289">
            <v>829852</v>
          </cell>
          <cell r="AT289">
            <v>9011723</v>
          </cell>
        </row>
        <row r="290">
          <cell r="AS290">
            <v>185561</v>
          </cell>
          <cell r="AT290">
            <v>2003542</v>
          </cell>
        </row>
        <row r="291">
          <cell r="AS291">
            <v>135573</v>
          </cell>
          <cell r="AT291">
            <v>1409986</v>
          </cell>
        </row>
        <row r="292">
          <cell r="AS292">
            <v>22799374</v>
          </cell>
          <cell r="AT292">
            <v>159529760</v>
          </cell>
        </row>
      </sheetData>
      <sheetData sheetId="3">
        <row r="7">
          <cell r="AI7">
            <v>426287.08963110851</v>
          </cell>
          <cell r="AJ7">
            <v>4875506</v>
          </cell>
        </row>
        <row r="8">
          <cell r="AI8">
            <v>592841.1672304658</v>
          </cell>
          <cell r="AJ8">
            <v>5516271</v>
          </cell>
        </row>
        <row r="9">
          <cell r="AI9">
            <v>154401.49691466239</v>
          </cell>
          <cell r="AJ9">
            <v>1490949</v>
          </cell>
        </row>
        <row r="10">
          <cell r="AI10">
            <v>333791.659298338</v>
          </cell>
          <cell r="AJ10">
            <v>2939662</v>
          </cell>
        </row>
        <row r="11">
          <cell r="AI11">
            <v>169192.81758407099</v>
          </cell>
          <cell r="AJ11">
            <v>1327555</v>
          </cell>
        </row>
        <row r="12">
          <cell r="AI12">
            <v>291759.86951194284</v>
          </cell>
          <cell r="AJ12">
            <v>2519606</v>
          </cell>
        </row>
        <row r="13">
          <cell r="AI13">
            <v>300500.50869603938</v>
          </cell>
          <cell r="AJ13">
            <v>2918806</v>
          </cell>
        </row>
        <row r="14">
          <cell r="AI14">
            <v>370986.01079685672</v>
          </cell>
          <cell r="AJ14">
            <v>3850097</v>
          </cell>
        </row>
        <row r="15">
          <cell r="AI15">
            <v>203640.2189179158</v>
          </cell>
          <cell r="AJ15">
            <v>2394734</v>
          </cell>
        </row>
        <row r="16">
          <cell r="AI16">
            <v>370397.29372526635</v>
          </cell>
          <cell r="AJ16">
            <v>2807930</v>
          </cell>
        </row>
        <row r="17">
          <cell r="AI17">
            <v>562502.41092957091</v>
          </cell>
          <cell r="AJ17">
            <v>3989381</v>
          </cell>
        </row>
        <row r="18">
          <cell r="AI18">
            <v>1021690.6806346041</v>
          </cell>
          <cell r="AJ18">
            <v>7949400</v>
          </cell>
        </row>
        <row r="19">
          <cell r="AI19">
            <v>599361.47726136737</v>
          </cell>
          <cell r="AJ19">
            <v>5896325</v>
          </cell>
        </row>
        <row r="20">
          <cell r="AI20">
            <v>673159.28192462621</v>
          </cell>
          <cell r="AJ20">
            <v>4262620</v>
          </cell>
        </row>
        <row r="21">
          <cell r="AI21">
            <v>223735.4743520077</v>
          </cell>
          <cell r="AJ21">
            <v>2210269</v>
          </cell>
        </row>
        <row r="22">
          <cell r="AI22">
            <v>3524140.7756444477</v>
          </cell>
          <cell r="AJ22">
            <v>34094777</v>
          </cell>
        </row>
        <row r="23">
          <cell r="AI23">
            <v>1245667.2683530974</v>
          </cell>
          <cell r="AJ23">
            <v>10889368</v>
          </cell>
        </row>
        <row r="24">
          <cell r="AI24">
            <v>1809509.4356870139</v>
          </cell>
          <cell r="AJ24">
            <v>17508775</v>
          </cell>
        </row>
        <row r="25">
          <cell r="AI25">
            <v>393146.879575737</v>
          </cell>
          <cell r="AJ25">
            <v>4602089</v>
          </cell>
        </row>
        <row r="26">
          <cell r="AI26">
            <v>491576.19598960626</v>
          </cell>
          <cell r="AJ26">
            <v>4269909</v>
          </cell>
        </row>
        <row r="27">
          <cell r="AI27">
            <v>1462739.0286677852</v>
          </cell>
          <cell r="AJ27">
            <v>8582827</v>
          </cell>
        </row>
        <row r="28">
          <cell r="AI28">
            <v>344954.57615987852</v>
          </cell>
          <cell r="AJ28">
            <v>2759139</v>
          </cell>
        </row>
        <row r="29">
          <cell r="AI29">
            <v>230883.80612123545</v>
          </cell>
          <cell r="AJ29">
            <v>1824251</v>
          </cell>
        </row>
        <row r="30">
          <cell r="AI30">
            <v>999796.23345657135</v>
          </cell>
          <cell r="AJ30">
            <v>7865916</v>
          </cell>
        </row>
        <row r="31">
          <cell r="AI31">
            <v>612453.72052828933</v>
          </cell>
          <cell r="AJ31">
            <v>5781278</v>
          </cell>
        </row>
        <row r="32">
          <cell r="AI32">
            <v>199732.01230462317</v>
          </cell>
          <cell r="AJ32">
            <v>1845427</v>
          </cell>
        </row>
        <row r="33">
          <cell r="AI33">
            <v>1344076.7157056248</v>
          </cell>
          <cell r="AJ33">
            <v>11163354</v>
          </cell>
        </row>
        <row r="34">
          <cell r="AI34">
            <v>563217.9628044198</v>
          </cell>
          <cell r="AJ34">
            <v>4911205</v>
          </cell>
        </row>
        <row r="35">
          <cell r="AI35">
            <v>328813.96305527614</v>
          </cell>
          <cell r="AJ35">
            <v>2270541</v>
          </cell>
        </row>
        <row r="36">
          <cell r="AI36">
            <v>219733.29169277739</v>
          </cell>
          <cell r="AJ36">
            <v>1796673</v>
          </cell>
        </row>
        <row r="37">
          <cell r="AI37">
            <v>601086.45016111294</v>
          </cell>
          <cell r="AJ37">
            <v>7340632</v>
          </cell>
        </row>
        <row r="38">
          <cell r="AI38">
            <v>240514.83373402766</v>
          </cell>
          <cell r="AJ38">
            <v>2209617</v>
          </cell>
        </row>
        <row r="39">
          <cell r="AI39">
            <v>229847.94428353288</v>
          </cell>
          <cell r="AJ39">
            <v>1809446</v>
          </cell>
        </row>
        <row r="40">
          <cell r="AI40">
            <v>352776.26077008515</v>
          </cell>
          <cell r="AJ40">
            <v>3072199</v>
          </cell>
        </row>
        <row r="41">
          <cell r="AI41">
            <v>288537.47410251113</v>
          </cell>
          <cell r="AJ41">
            <v>2671163</v>
          </cell>
        </row>
        <row r="42">
          <cell r="AI42">
            <v>181077.11700207848</v>
          </cell>
          <cell r="AJ42">
            <v>1658976</v>
          </cell>
        </row>
        <row r="43">
          <cell r="AI43">
            <v>400619.10081499873</v>
          </cell>
          <cell r="AJ43">
            <v>3081592</v>
          </cell>
        </row>
        <row r="44">
          <cell r="AI44">
            <v>250183.23643546613</v>
          </cell>
          <cell r="AJ44">
            <v>2153143</v>
          </cell>
        </row>
        <row r="45">
          <cell r="AI45">
            <v>21233530.733507123</v>
          </cell>
          <cell r="AJ45">
            <v>133352606</v>
          </cell>
        </row>
        <row r="46">
          <cell r="AI46">
            <v>2332608.2260827608</v>
          </cell>
          <cell r="AJ46">
            <v>21559795</v>
          </cell>
        </row>
        <row r="47">
          <cell r="AI47">
            <v>4575360.013501564</v>
          </cell>
          <cell r="AJ47">
            <v>36454948</v>
          </cell>
        </row>
        <row r="48">
          <cell r="AI48">
            <v>5484687.9782328624</v>
          </cell>
          <cell r="AJ48">
            <v>45136979</v>
          </cell>
        </row>
        <row r="49">
          <cell r="AI49">
            <v>26962383.412342515</v>
          </cell>
          <cell r="AJ49">
            <v>202202819</v>
          </cell>
        </row>
        <row r="50">
          <cell r="AI50">
            <v>1675469.0844741939</v>
          </cell>
          <cell r="AJ50">
            <v>14363624</v>
          </cell>
        </row>
        <row r="51">
          <cell r="AI51">
            <v>421211.78190512885</v>
          </cell>
          <cell r="AJ51">
            <v>4561541</v>
          </cell>
        </row>
        <row r="52">
          <cell r="AI52">
            <v>350670.51779401553</v>
          </cell>
          <cell r="AJ52">
            <v>3460008</v>
          </cell>
        </row>
        <row r="53">
          <cell r="AI53">
            <v>543349.7823570898</v>
          </cell>
          <cell r="AJ53">
            <v>5332143</v>
          </cell>
        </row>
        <row r="54">
          <cell r="AI54">
            <v>476914.07315749326</v>
          </cell>
          <cell r="AJ54">
            <v>5147753</v>
          </cell>
        </row>
        <row r="55">
          <cell r="AI55">
            <v>221580.17757340829</v>
          </cell>
          <cell r="AJ55">
            <v>1722020</v>
          </cell>
        </row>
        <row r="56">
          <cell r="AI56">
            <v>105565.76310066183</v>
          </cell>
          <cell r="AJ56">
            <v>973865</v>
          </cell>
        </row>
        <row r="57">
          <cell r="AI57">
            <v>465561.49834518688</v>
          </cell>
          <cell r="AJ57">
            <v>4272567</v>
          </cell>
        </row>
        <row r="58">
          <cell r="AI58">
            <v>991172.62737833685</v>
          </cell>
          <cell r="AJ58">
            <v>5873564</v>
          </cell>
        </row>
        <row r="59">
          <cell r="AI59">
            <v>236006.13682630882</v>
          </cell>
          <cell r="AJ59">
            <v>1982618</v>
          </cell>
        </row>
        <row r="60">
          <cell r="AI60">
            <v>460217.82545782026</v>
          </cell>
          <cell r="AJ60">
            <v>4948724</v>
          </cell>
        </row>
        <row r="61">
          <cell r="AI61">
            <v>642535.4793995854</v>
          </cell>
          <cell r="AJ61">
            <v>5978365</v>
          </cell>
        </row>
        <row r="62">
          <cell r="AI62">
            <v>775404.67458924069</v>
          </cell>
          <cell r="AJ62">
            <v>8422513</v>
          </cell>
        </row>
        <row r="63">
          <cell r="AI63">
            <v>665793.76076073269</v>
          </cell>
          <cell r="AJ63">
            <v>7445369</v>
          </cell>
        </row>
        <row r="64">
          <cell r="AI64">
            <v>2326265.4512185408</v>
          </cell>
          <cell r="AJ64">
            <v>22162551</v>
          </cell>
        </row>
        <row r="65">
          <cell r="AI65">
            <v>401482.47515044181</v>
          </cell>
          <cell r="AJ65">
            <v>3519401</v>
          </cell>
        </row>
        <row r="66">
          <cell r="AI66">
            <v>441410.11596005876</v>
          </cell>
          <cell r="AJ66">
            <v>4338505</v>
          </cell>
        </row>
        <row r="67">
          <cell r="AI67">
            <v>4943305.1071065497</v>
          </cell>
          <cell r="AJ67">
            <v>36523460</v>
          </cell>
        </row>
        <row r="68">
          <cell r="AI68">
            <v>399989.38720023201</v>
          </cell>
          <cell r="AJ68">
            <v>3264556</v>
          </cell>
        </row>
        <row r="69">
          <cell r="AI69">
            <v>216328.07575059243</v>
          </cell>
          <cell r="AJ69">
            <v>1708708</v>
          </cell>
        </row>
        <row r="70">
          <cell r="AI70">
            <v>258631.9779949541</v>
          </cell>
          <cell r="AJ70">
            <v>2782234</v>
          </cell>
        </row>
        <row r="71">
          <cell r="AI71">
            <v>1122319.5622635316</v>
          </cell>
          <cell r="AJ71">
            <v>10903942</v>
          </cell>
        </row>
        <row r="72">
          <cell r="AI72">
            <v>550886.68640969903</v>
          </cell>
          <cell r="AJ72">
            <v>5930184</v>
          </cell>
        </row>
        <row r="73">
          <cell r="AI73">
            <v>47016262.470005728</v>
          </cell>
          <cell r="AJ73">
            <v>389770125</v>
          </cell>
        </row>
        <row r="74">
          <cell r="AI74">
            <v>5546038.4102196833</v>
          </cell>
          <cell r="AJ74">
            <v>44222128</v>
          </cell>
        </row>
        <row r="75">
          <cell r="AI75">
            <v>4595950.8349258536</v>
          </cell>
          <cell r="AJ75">
            <v>41549395</v>
          </cell>
        </row>
        <row r="76">
          <cell r="AI76">
            <v>1777778.7125137576</v>
          </cell>
          <cell r="AJ76">
            <v>18648428</v>
          </cell>
        </row>
        <row r="77">
          <cell r="AI77">
            <v>1519713.3453370647</v>
          </cell>
          <cell r="AJ77">
            <v>11209854</v>
          </cell>
        </row>
        <row r="78">
          <cell r="AI78">
            <v>852835.44133904262</v>
          </cell>
          <cell r="AJ78">
            <v>8491498</v>
          </cell>
        </row>
        <row r="79">
          <cell r="AI79">
            <v>3993472.3899274804</v>
          </cell>
          <cell r="AJ79">
            <v>36391026</v>
          </cell>
        </row>
        <row r="80">
          <cell r="AI80">
            <v>4809024.6073162891</v>
          </cell>
          <cell r="AJ80">
            <v>45143399</v>
          </cell>
        </row>
        <row r="81">
          <cell r="AI81">
            <v>1275883.3985681606</v>
          </cell>
          <cell r="AJ81">
            <v>12071026</v>
          </cell>
        </row>
        <row r="82">
          <cell r="AI82">
            <v>657684.12157679582</v>
          </cell>
          <cell r="AJ82">
            <v>6365492</v>
          </cell>
        </row>
        <row r="83">
          <cell r="AI83">
            <v>133075.35243133124</v>
          </cell>
          <cell r="AJ83">
            <v>1193073</v>
          </cell>
        </row>
        <row r="84">
          <cell r="AI84">
            <v>321469.45751361793</v>
          </cell>
          <cell r="AJ84">
            <v>2633852</v>
          </cell>
        </row>
        <row r="85">
          <cell r="AI85">
            <v>239327.69577059985</v>
          </cell>
          <cell r="AJ85">
            <v>2396380</v>
          </cell>
        </row>
        <row r="86">
          <cell r="AI86">
            <v>269924.19057093968</v>
          </cell>
          <cell r="AJ86">
            <v>2650103</v>
          </cell>
        </row>
        <row r="87">
          <cell r="AI87">
            <v>1170939.3231560094</v>
          </cell>
          <cell r="AJ87">
            <v>6447393</v>
          </cell>
        </row>
        <row r="88">
          <cell r="AI88">
            <v>375020.32512601186</v>
          </cell>
          <cell r="AJ88">
            <v>2832924</v>
          </cell>
        </row>
        <row r="89">
          <cell r="AI89">
            <v>88531.293919782736</v>
          </cell>
          <cell r="AJ89">
            <v>819274</v>
          </cell>
        </row>
        <row r="90">
          <cell r="AI90">
            <v>326194.36504450801</v>
          </cell>
          <cell r="AJ90">
            <v>2841048</v>
          </cell>
        </row>
        <row r="91">
          <cell r="AI91">
            <v>518568.71432209475</v>
          </cell>
          <cell r="AJ91">
            <v>3465076</v>
          </cell>
        </row>
        <row r="92">
          <cell r="AI92">
            <v>112391.11425910045</v>
          </cell>
          <cell r="AJ92">
            <v>1665029</v>
          </cell>
        </row>
        <row r="93">
          <cell r="AI93">
            <v>338468.03374554269</v>
          </cell>
          <cell r="AJ93">
            <v>2892173</v>
          </cell>
        </row>
        <row r="94">
          <cell r="AI94">
            <v>148147.06316906115</v>
          </cell>
          <cell r="AJ94">
            <v>1769504</v>
          </cell>
        </row>
        <row r="95">
          <cell r="AI95">
            <v>310823.02438736166</v>
          </cell>
          <cell r="AJ95">
            <v>3377688</v>
          </cell>
        </row>
        <row r="96">
          <cell r="AI96">
            <v>541470.51312243554</v>
          </cell>
          <cell r="AJ96">
            <v>5254414</v>
          </cell>
        </row>
        <row r="97">
          <cell r="AI97">
            <v>455108.8479924241</v>
          </cell>
          <cell r="AJ97">
            <v>5561277</v>
          </cell>
        </row>
        <row r="98">
          <cell r="AI98">
            <v>647545.71280361991</v>
          </cell>
          <cell r="AJ98">
            <v>6132064</v>
          </cell>
        </row>
        <row r="99">
          <cell r="AI99">
            <v>2256093.6593642137</v>
          </cell>
          <cell r="AJ99">
            <v>18411700</v>
          </cell>
        </row>
        <row r="100">
          <cell r="AI100">
            <v>89506.695644014893</v>
          </cell>
          <cell r="AJ100">
            <v>888857</v>
          </cell>
        </row>
        <row r="101">
          <cell r="AI101">
            <v>130797.98886489726</v>
          </cell>
          <cell r="AJ101">
            <v>1128360</v>
          </cell>
        </row>
        <row r="102">
          <cell r="AI102">
            <v>263902.38284472015</v>
          </cell>
          <cell r="AJ102">
            <v>2401995</v>
          </cell>
        </row>
        <row r="103">
          <cell r="AI103">
            <v>381388.89761034073</v>
          </cell>
          <cell r="AJ103">
            <v>2752728</v>
          </cell>
        </row>
        <row r="104">
          <cell r="AI104">
            <v>261058.64616167403</v>
          </cell>
          <cell r="AJ104">
            <v>2316943</v>
          </cell>
        </row>
        <row r="105">
          <cell r="AI105">
            <v>334953.30725555483</v>
          </cell>
          <cell r="AJ105">
            <v>3184448</v>
          </cell>
        </row>
        <row r="106">
          <cell r="AI106">
            <v>197306.113172649</v>
          </cell>
          <cell r="AJ106">
            <v>2136370</v>
          </cell>
        </row>
        <row r="107">
          <cell r="AI107">
            <v>234136.29176290307</v>
          </cell>
          <cell r="AJ107">
            <v>2387924</v>
          </cell>
        </row>
        <row r="108">
          <cell r="AI108">
            <v>240294.23262158036</v>
          </cell>
          <cell r="AJ108">
            <v>2155227</v>
          </cell>
        </row>
        <row r="109">
          <cell r="AI109">
            <v>8501544.8554151896</v>
          </cell>
          <cell r="AJ109">
            <v>52870715</v>
          </cell>
        </row>
        <row r="110">
          <cell r="AI110">
            <v>607360.16570515896</v>
          </cell>
          <cell r="AJ110">
            <v>5270655</v>
          </cell>
        </row>
        <row r="111">
          <cell r="AI111">
            <v>367136.7122450929</v>
          </cell>
          <cell r="AJ111">
            <v>4341680</v>
          </cell>
        </row>
        <row r="112">
          <cell r="AI112">
            <v>4356648.0418985682</v>
          </cell>
          <cell r="AJ112">
            <v>37360206</v>
          </cell>
        </row>
        <row r="113">
          <cell r="AI113">
            <v>1012308.4986831052</v>
          </cell>
          <cell r="AJ113">
            <v>9152383</v>
          </cell>
        </row>
        <row r="114">
          <cell r="AI114">
            <v>337720.72772691696</v>
          </cell>
          <cell r="AJ114">
            <v>2683499</v>
          </cell>
        </row>
        <row r="115">
          <cell r="AI115">
            <v>257627.64658182964</v>
          </cell>
          <cell r="AJ115">
            <v>2597462</v>
          </cell>
        </row>
        <row r="116">
          <cell r="AI116">
            <v>795264.06007556838</v>
          </cell>
          <cell r="AJ116">
            <v>7356093</v>
          </cell>
        </row>
        <row r="117">
          <cell r="AI117">
            <v>1527161.1672012098</v>
          </cell>
          <cell r="AJ117">
            <v>13849761</v>
          </cell>
        </row>
        <row r="118">
          <cell r="AI118">
            <v>100309.06105182107</v>
          </cell>
          <cell r="AJ118">
            <v>1035450</v>
          </cell>
        </row>
        <row r="119">
          <cell r="AI119">
            <v>698492.37708261178</v>
          </cell>
          <cell r="AJ119">
            <v>6708070</v>
          </cell>
        </row>
        <row r="120">
          <cell r="AI120">
            <v>197032.35078559149</v>
          </cell>
          <cell r="AJ120">
            <v>2085121</v>
          </cell>
        </row>
        <row r="121">
          <cell r="AI121">
            <v>1663074.5934233679</v>
          </cell>
          <cell r="AJ121">
            <v>10722970</v>
          </cell>
        </row>
        <row r="122">
          <cell r="AI122">
            <v>1146290.2774131948</v>
          </cell>
          <cell r="AJ122">
            <v>7533498</v>
          </cell>
        </row>
        <row r="123">
          <cell r="AI123">
            <v>263972.7704976364</v>
          </cell>
          <cell r="AJ123">
            <v>2787463</v>
          </cell>
        </row>
        <row r="124">
          <cell r="AI124">
            <v>659772.03692921274</v>
          </cell>
          <cell r="AJ124">
            <v>7150034</v>
          </cell>
        </row>
        <row r="125">
          <cell r="AI125">
            <v>472644.60198552028</v>
          </cell>
          <cell r="AJ125">
            <v>5120661</v>
          </cell>
        </row>
        <row r="126">
          <cell r="AI126">
            <v>176778.33861506518</v>
          </cell>
          <cell r="AJ126">
            <v>1661097</v>
          </cell>
        </row>
        <row r="127">
          <cell r="AI127">
            <v>527604.88656778005</v>
          </cell>
          <cell r="AJ127">
            <v>4924238</v>
          </cell>
        </row>
        <row r="128">
          <cell r="AI128">
            <v>454142.92636924022</v>
          </cell>
          <cell r="AJ128">
            <v>3991948</v>
          </cell>
        </row>
        <row r="129">
          <cell r="AI129">
            <v>523493.27725544636</v>
          </cell>
          <cell r="AJ129">
            <v>4245008</v>
          </cell>
        </row>
        <row r="130">
          <cell r="AI130">
            <v>743466.92726241332</v>
          </cell>
          <cell r="AJ130">
            <v>7312761</v>
          </cell>
        </row>
        <row r="131">
          <cell r="AI131">
            <v>212547.76660675244</v>
          </cell>
          <cell r="AJ131">
            <v>1553815</v>
          </cell>
        </row>
        <row r="132">
          <cell r="AI132">
            <v>1205973.9314568529</v>
          </cell>
          <cell r="AJ132">
            <v>8573351</v>
          </cell>
        </row>
        <row r="133">
          <cell r="AI133">
            <v>297783.00557090505</v>
          </cell>
          <cell r="AJ133">
            <v>2299384</v>
          </cell>
        </row>
        <row r="134">
          <cell r="AI134">
            <v>297706.92706086981</v>
          </cell>
          <cell r="AJ134">
            <v>3666791</v>
          </cell>
        </row>
        <row r="135">
          <cell r="AI135">
            <v>1505564.6720486025</v>
          </cell>
          <cell r="AJ135">
            <v>9870091</v>
          </cell>
        </row>
        <row r="136">
          <cell r="AI136">
            <v>854383.21465090441</v>
          </cell>
          <cell r="AJ136">
            <v>8065494</v>
          </cell>
        </row>
        <row r="137">
          <cell r="AI137">
            <v>337571.33923193143</v>
          </cell>
          <cell r="AJ137">
            <v>3702417</v>
          </cell>
        </row>
        <row r="138">
          <cell r="AI138">
            <v>379687.07964766899</v>
          </cell>
          <cell r="AJ138">
            <v>4040186</v>
          </cell>
        </row>
        <row r="139">
          <cell r="AI139">
            <v>615409.0231792772</v>
          </cell>
          <cell r="AJ139">
            <v>6944396</v>
          </cell>
        </row>
        <row r="140">
          <cell r="AI140">
            <v>383872.19469925202</v>
          </cell>
          <cell r="AJ140">
            <v>5162522</v>
          </cell>
        </row>
        <row r="141">
          <cell r="AI141">
            <v>389051.41999306512</v>
          </cell>
          <cell r="AJ141">
            <v>4325470</v>
          </cell>
        </row>
        <row r="142">
          <cell r="AI142">
            <v>777193.86888148601</v>
          </cell>
          <cell r="AJ142">
            <v>6434922</v>
          </cell>
        </row>
        <row r="143">
          <cell r="AI143">
            <v>328441.87608035473</v>
          </cell>
          <cell r="AJ143">
            <v>3757719</v>
          </cell>
        </row>
        <row r="144">
          <cell r="AI144">
            <v>3427456.9863317115</v>
          </cell>
          <cell r="AJ144">
            <v>25552070</v>
          </cell>
        </row>
        <row r="145">
          <cell r="AI145">
            <v>440009.3541266956</v>
          </cell>
          <cell r="AJ145">
            <v>4930381</v>
          </cell>
        </row>
        <row r="146">
          <cell r="AI146">
            <v>347065.88415101776</v>
          </cell>
          <cell r="AJ146">
            <v>3277538</v>
          </cell>
        </row>
        <row r="147">
          <cell r="AI147">
            <v>971125.19192298409</v>
          </cell>
          <cell r="AJ147">
            <v>9477504</v>
          </cell>
        </row>
        <row r="148">
          <cell r="AI148">
            <v>240837.42283621893</v>
          </cell>
          <cell r="AJ148">
            <v>2375124</v>
          </cell>
        </row>
        <row r="149">
          <cell r="AI149">
            <v>311001.0209748912</v>
          </cell>
          <cell r="AJ149">
            <v>2694357</v>
          </cell>
        </row>
        <row r="150">
          <cell r="AI150">
            <v>280978.82734027039</v>
          </cell>
          <cell r="AJ150">
            <v>2305464</v>
          </cell>
        </row>
        <row r="151">
          <cell r="AI151">
            <v>827904.29966901569</v>
          </cell>
          <cell r="AJ151">
            <v>7835313</v>
          </cell>
        </row>
        <row r="152">
          <cell r="AI152">
            <v>1394003.7238063759</v>
          </cell>
          <cell r="AJ152">
            <v>12145631</v>
          </cell>
        </row>
        <row r="153">
          <cell r="AI153">
            <v>390950.12483311346</v>
          </cell>
          <cell r="AJ153">
            <v>3239623</v>
          </cell>
        </row>
        <row r="154">
          <cell r="AI154">
            <v>443226.28239820711</v>
          </cell>
          <cell r="AJ154">
            <v>4429755</v>
          </cell>
        </row>
        <row r="155">
          <cell r="AI155">
            <v>552888.14827423717</v>
          </cell>
          <cell r="AJ155">
            <v>5496555</v>
          </cell>
        </row>
        <row r="156">
          <cell r="AI156">
            <v>300115.04051654093</v>
          </cell>
          <cell r="AJ156">
            <v>3254250</v>
          </cell>
        </row>
        <row r="157">
          <cell r="AI157">
            <v>173886.39044468192</v>
          </cell>
          <cell r="AJ157">
            <v>1633023</v>
          </cell>
        </row>
        <row r="158">
          <cell r="AI158">
            <v>220530.57098743066</v>
          </cell>
          <cell r="AJ158">
            <v>2414541</v>
          </cell>
        </row>
        <row r="159">
          <cell r="AI159">
            <v>709871.21093587519</v>
          </cell>
          <cell r="AJ159">
            <v>6489952</v>
          </cell>
        </row>
        <row r="160">
          <cell r="AI160">
            <v>1050284.5949744119</v>
          </cell>
          <cell r="AJ160">
            <v>6891016</v>
          </cell>
        </row>
        <row r="161">
          <cell r="AI161">
            <v>852798.89121494198</v>
          </cell>
          <cell r="AJ161">
            <v>6804756</v>
          </cell>
        </row>
        <row r="162">
          <cell r="AI162">
            <v>848464.55545777257</v>
          </cell>
          <cell r="AJ162">
            <v>5488634</v>
          </cell>
        </row>
        <row r="163">
          <cell r="AI163">
            <v>879366.72059589578</v>
          </cell>
          <cell r="AJ163">
            <v>8394597</v>
          </cell>
        </row>
        <row r="164">
          <cell r="AI164">
            <v>412220.36748164945</v>
          </cell>
          <cell r="AJ164">
            <v>4007574</v>
          </cell>
        </row>
        <row r="165">
          <cell r="AI165">
            <v>964501.94309574366</v>
          </cell>
          <cell r="AJ165">
            <v>10321563</v>
          </cell>
        </row>
        <row r="166">
          <cell r="AI166">
            <v>2901204.2166540097</v>
          </cell>
          <cell r="AJ166">
            <v>14050441</v>
          </cell>
        </row>
        <row r="167">
          <cell r="AI167">
            <v>264496.35731748183</v>
          </cell>
          <cell r="AJ167">
            <v>2282896</v>
          </cell>
        </row>
        <row r="168">
          <cell r="AI168">
            <v>228280.83324342669</v>
          </cell>
          <cell r="AJ168">
            <v>2296533</v>
          </cell>
        </row>
        <row r="169">
          <cell r="AI169">
            <v>640140.88697299059</v>
          </cell>
          <cell r="AJ169">
            <v>5767178</v>
          </cell>
        </row>
        <row r="170">
          <cell r="AI170">
            <v>3420079.5940678325</v>
          </cell>
          <cell r="AJ170">
            <v>25738318</v>
          </cell>
        </row>
        <row r="171">
          <cell r="AI171">
            <v>522991.19544358365</v>
          </cell>
          <cell r="AJ171">
            <v>4174374</v>
          </cell>
        </row>
        <row r="172">
          <cell r="AI172">
            <v>1579394.0630662392</v>
          </cell>
          <cell r="AJ172">
            <v>10990518</v>
          </cell>
        </row>
        <row r="173">
          <cell r="AI173">
            <v>468123.93610066659</v>
          </cell>
          <cell r="AJ173">
            <v>4575230</v>
          </cell>
        </row>
        <row r="174">
          <cell r="AI174">
            <v>509091.25595681532</v>
          </cell>
          <cell r="AJ174">
            <v>5087637</v>
          </cell>
        </row>
        <row r="175">
          <cell r="AI175">
            <v>489357.39092345303</v>
          </cell>
          <cell r="AJ175">
            <v>5584712</v>
          </cell>
        </row>
        <row r="176">
          <cell r="AI176">
            <v>1479063.4270941857</v>
          </cell>
          <cell r="AJ176">
            <v>10306109</v>
          </cell>
        </row>
        <row r="177">
          <cell r="AI177">
            <v>455530.76841887378</v>
          </cell>
          <cell r="AJ177">
            <v>4627034</v>
          </cell>
        </row>
        <row r="178">
          <cell r="AI178">
            <v>273479.67590245535</v>
          </cell>
          <cell r="AJ178">
            <v>2860131</v>
          </cell>
        </row>
        <row r="179">
          <cell r="AI179">
            <v>910323.45923607133</v>
          </cell>
          <cell r="AJ179">
            <v>8338633</v>
          </cell>
        </row>
        <row r="180">
          <cell r="AI180">
            <v>5990283.3700246373</v>
          </cell>
          <cell r="AJ180">
            <v>37314935</v>
          </cell>
        </row>
        <row r="181">
          <cell r="AI181">
            <v>185578.45914113749</v>
          </cell>
          <cell r="AJ181">
            <v>1737763</v>
          </cell>
        </row>
        <row r="182">
          <cell r="AI182">
            <v>3678586.1914343205</v>
          </cell>
          <cell r="AJ182">
            <v>34509142</v>
          </cell>
        </row>
        <row r="183">
          <cell r="AI183">
            <v>231905.75542126386</v>
          </cell>
          <cell r="AJ183">
            <v>2330008</v>
          </cell>
        </row>
        <row r="184">
          <cell r="AI184">
            <v>189509.80670905396</v>
          </cell>
          <cell r="AJ184">
            <v>2036305</v>
          </cell>
        </row>
        <row r="185">
          <cell r="AI185">
            <v>346284.69865622668</v>
          </cell>
          <cell r="AJ185">
            <v>3067929</v>
          </cell>
        </row>
        <row r="186">
          <cell r="AI186">
            <v>704765.1977498628</v>
          </cell>
          <cell r="AJ186">
            <v>6240546</v>
          </cell>
        </row>
        <row r="187">
          <cell r="AI187">
            <v>92635.464568757059</v>
          </cell>
          <cell r="AJ187">
            <v>966717</v>
          </cell>
        </row>
        <row r="188">
          <cell r="AI188">
            <v>283464.96286651614</v>
          </cell>
          <cell r="AJ188">
            <v>2553477</v>
          </cell>
        </row>
        <row r="189">
          <cell r="AI189">
            <v>313095.81569267053</v>
          </cell>
          <cell r="AJ189">
            <v>2843590</v>
          </cell>
        </row>
        <row r="190">
          <cell r="AI190">
            <v>1167822.3973663528</v>
          </cell>
          <cell r="AJ190">
            <v>11251827</v>
          </cell>
        </row>
        <row r="191">
          <cell r="AI191">
            <v>294782.76332586218</v>
          </cell>
          <cell r="AJ191">
            <v>2537625</v>
          </cell>
        </row>
        <row r="192">
          <cell r="AI192">
            <v>620742.86640434747</v>
          </cell>
          <cell r="AJ192">
            <v>6028748</v>
          </cell>
        </row>
        <row r="193">
          <cell r="AI193">
            <v>203156.84562405114</v>
          </cell>
          <cell r="AJ193">
            <v>3206725</v>
          </cell>
        </row>
        <row r="194">
          <cell r="AI194">
            <v>291206.89158235758</v>
          </cell>
          <cell r="AJ194">
            <v>2435739</v>
          </cell>
        </row>
        <row r="195">
          <cell r="AI195">
            <v>167665.44466664811</v>
          </cell>
          <cell r="AJ195">
            <v>1268490</v>
          </cell>
        </row>
        <row r="196">
          <cell r="AI196">
            <v>705978.80449099618</v>
          </cell>
          <cell r="AJ196">
            <v>7246719</v>
          </cell>
        </row>
        <row r="197">
          <cell r="AI197">
            <v>164839.29790560613</v>
          </cell>
          <cell r="AJ197">
            <v>1673862</v>
          </cell>
        </row>
        <row r="198">
          <cell r="AI198">
            <v>1540570.1269413549</v>
          </cell>
          <cell r="AJ198">
            <v>15195251</v>
          </cell>
        </row>
        <row r="199">
          <cell r="AI199">
            <v>212240.94970807515</v>
          </cell>
          <cell r="AJ199">
            <v>1981386</v>
          </cell>
        </row>
        <row r="200">
          <cell r="AI200">
            <v>717801.10572604171</v>
          </cell>
          <cell r="AJ200">
            <v>6609370</v>
          </cell>
        </row>
        <row r="201">
          <cell r="AI201">
            <v>1059030.7152788786</v>
          </cell>
          <cell r="AJ201">
            <v>7426385</v>
          </cell>
        </row>
        <row r="202">
          <cell r="AI202">
            <v>766499.79754833947</v>
          </cell>
          <cell r="AJ202">
            <v>5522440</v>
          </cell>
        </row>
        <row r="203">
          <cell r="AI203">
            <v>448958.41570935579</v>
          </cell>
          <cell r="AJ203">
            <v>4314184</v>
          </cell>
        </row>
        <row r="204">
          <cell r="AI204">
            <v>1558662.1307573186</v>
          </cell>
          <cell r="AJ204">
            <v>12362017</v>
          </cell>
        </row>
        <row r="205">
          <cell r="AI205">
            <v>523698.30191867845</v>
          </cell>
          <cell r="AJ205">
            <v>4776322</v>
          </cell>
        </row>
        <row r="206">
          <cell r="AI206">
            <v>232392.7222047589</v>
          </cell>
          <cell r="AJ206">
            <v>2637313</v>
          </cell>
        </row>
        <row r="207">
          <cell r="AI207">
            <v>307382.48877666926</v>
          </cell>
          <cell r="AJ207">
            <v>2615412</v>
          </cell>
        </row>
        <row r="208">
          <cell r="AI208">
            <v>1379052.3879800397</v>
          </cell>
          <cell r="AJ208">
            <v>13451395</v>
          </cell>
        </row>
        <row r="209">
          <cell r="AI209">
            <v>759972.35646797658</v>
          </cell>
          <cell r="AJ209">
            <v>6356868</v>
          </cell>
        </row>
        <row r="210">
          <cell r="AI210">
            <v>1132089.8970249144</v>
          </cell>
          <cell r="AJ210">
            <v>10551959</v>
          </cell>
        </row>
        <row r="211">
          <cell r="AI211">
            <v>682446.67684809188</v>
          </cell>
          <cell r="AJ211">
            <v>5680470</v>
          </cell>
        </row>
        <row r="212">
          <cell r="AI212">
            <v>2644075.911323858</v>
          </cell>
          <cell r="AJ212">
            <v>14589033</v>
          </cell>
        </row>
        <row r="213">
          <cell r="AI213">
            <v>339735.19326988427</v>
          </cell>
          <cell r="AJ213">
            <v>3164046</v>
          </cell>
        </row>
        <row r="214">
          <cell r="AI214">
            <v>501038.21773016988</v>
          </cell>
          <cell r="AJ214">
            <v>5513151</v>
          </cell>
        </row>
        <row r="215">
          <cell r="AI215">
            <v>315070.65497255378</v>
          </cell>
          <cell r="AJ215">
            <v>3731600</v>
          </cell>
        </row>
        <row r="216">
          <cell r="AI216">
            <v>357167.77076499286</v>
          </cell>
          <cell r="AJ216">
            <v>2371695</v>
          </cell>
        </row>
        <row r="217">
          <cell r="AI217">
            <v>273168.79011085024</v>
          </cell>
          <cell r="AJ217">
            <v>3001540</v>
          </cell>
        </row>
        <row r="218">
          <cell r="AI218">
            <v>196368.92548405848</v>
          </cell>
          <cell r="AJ218">
            <v>2131994</v>
          </cell>
        </row>
        <row r="219">
          <cell r="AI219">
            <v>3456384.0744883032</v>
          </cell>
          <cell r="AJ219">
            <v>24295452</v>
          </cell>
        </row>
        <row r="220">
          <cell r="AI220">
            <v>250146.02913621897</v>
          </cell>
          <cell r="AJ220">
            <v>2809702</v>
          </cell>
        </row>
        <row r="221">
          <cell r="AI221">
            <v>606075.87767966092</v>
          </cell>
          <cell r="AJ221">
            <v>5688949</v>
          </cell>
        </row>
        <row r="222">
          <cell r="AI222">
            <v>457190.27548807621</v>
          </cell>
          <cell r="AJ222">
            <v>5566395</v>
          </cell>
        </row>
        <row r="223">
          <cell r="AI223">
            <v>229941.29111922398</v>
          </cell>
          <cell r="AJ223">
            <v>2133386</v>
          </cell>
        </row>
        <row r="224">
          <cell r="AI224">
            <v>773811.68203432555</v>
          </cell>
          <cell r="AJ224">
            <v>8553214</v>
          </cell>
        </row>
        <row r="225">
          <cell r="AI225">
            <v>1209776.5426083216</v>
          </cell>
          <cell r="AJ225">
            <v>10788027</v>
          </cell>
        </row>
        <row r="226">
          <cell r="AI226">
            <v>661438.64708297653</v>
          </cell>
          <cell r="AJ226">
            <v>6400203</v>
          </cell>
        </row>
        <row r="227">
          <cell r="AI227">
            <v>5131888.5904906038</v>
          </cell>
          <cell r="AJ227">
            <v>36992252</v>
          </cell>
        </row>
        <row r="228">
          <cell r="AI228">
            <v>353108.4278504742</v>
          </cell>
          <cell r="AJ228">
            <v>3429251</v>
          </cell>
        </row>
        <row r="229">
          <cell r="AI229">
            <v>405061.98233092658</v>
          </cell>
          <cell r="AJ229">
            <v>4271544</v>
          </cell>
        </row>
        <row r="230">
          <cell r="AI230">
            <v>605124.53975174762</v>
          </cell>
          <cell r="AJ230">
            <v>6563160</v>
          </cell>
        </row>
        <row r="231">
          <cell r="AI231">
            <v>6005720.9315646216</v>
          </cell>
          <cell r="AJ231">
            <v>60529155</v>
          </cell>
        </row>
        <row r="232">
          <cell r="AI232">
            <v>256046.55309179967</v>
          </cell>
          <cell r="AJ232">
            <v>2537413</v>
          </cell>
        </row>
        <row r="233">
          <cell r="AI233">
            <v>1289530.2836762087</v>
          </cell>
          <cell r="AJ233">
            <v>12566720</v>
          </cell>
        </row>
        <row r="234">
          <cell r="AI234">
            <v>1604133.4074706614</v>
          </cell>
          <cell r="AJ234">
            <v>14610980</v>
          </cell>
        </row>
        <row r="235">
          <cell r="AI235">
            <v>724548.19711225701</v>
          </cell>
          <cell r="AJ235">
            <v>7789165</v>
          </cell>
        </row>
        <row r="236">
          <cell r="AI236">
            <v>373743.99311452027</v>
          </cell>
          <cell r="AJ236">
            <v>3371562</v>
          </cell>
        </row>
        <row r="237">
          <cell r="AI237">
            <v>607379.72715260251</v>
          </cell>
          <cell r="AJ237">
            <v>5660406</v>
          </cell>
        </row>
        <row r="238">
          <cell r="AI238">
            <v>3008776.2096346337</v>
          </cell>
          <cell r="AJ238">
            <v>24506054</v>
          </cell>
        </row>
        <row r="239">
          <cell r="AI239">
            <v>387965.06752868788</v>
          </cell>
          <cell r="AJ239">
            <v>3614845</v>
          </cell>
        </row>
        <row r="240">
          <cell r="AI240">
            <v>5176644.4691360472</v>
          </cell>
          <cell r="AJ240">
            <v>29963837</v>
          </cell>
        </row>
        <row r="241">
          <cell r="AI241">
            <v>254023.27860538044</v>
          </cell>
          <cell r="AJ241">
            <v>2894481</v>
          </cell>
        </row>
        <row r="242">
          <cell r="AI242">
            <v>254898.87360205673</v>
          </cell>
          <cell r="AJ242">
            <v>2729637</v>
          </cell>
        </row>
        <row r="243">
          <cell r="AI243">
            <v>7210274.2600916699</v>
          </cell>
          <cell r="AJ243">
            <v>60473769</v>
          </cell>
        </row>
        <row r="244">
          <cell r="AI244">
            <v>1356813.9166040826</v>
          </cell>
          <cell r="AJ244">
            <v>14408918</v>
          </cell>
        </row>
        <row r="245">
          <cell r="AI245">
            <v>249478.10148581045</v>
          </cell>
          <cell r="AJ245">
            <v>2106497</v>
          </cell>
        </row>
        <row r="246">
          <cell r="AI246">
            <v>617951.22832971718</v>
          </cell>
          <cell r="AJ246">
            <v>6325003</v>
          </cell>
        </row>
        <row r="247">
          <cell r="AI247">
            <v>647009.93328744103</v>
          </cell>
          <cell r="AJ247">
            <v>6347992</v>
          </cell>
        </row>
        <row r="248">
          <cell r="AI248">
            <v>302171.173760281</v>
          </cell>
          <cell r="AJ248">
            <v>3255476</v>
          </cell>
        </row>
        <row r="249">
          <cell r="AI249">
            <v>305101.16817690688</v>
          </cell>
          <cell r="AJ249">
            <v>3177813</v>
          </cell>
        </row>
        <row r="250">
          <cell r="AI250">
            <v>1230482.3277358846</v>
          </cell>
          <cell r="AJ250">
            <v>12749393</v>
          </cell>
        </row>
        <row r="251">
          <cell r="AI251">
            <v>2709241.9581405763</v>
          </cell>
          <cell r="AJ251">
            <v>17842356</v>
          </cell>
        </row>
        <row r="252">
          <cell r="AI252">
            <v>776268.41246838146</v>
          </cell>
          <cell r="AJ252">
            <v>6613254</v>
          </cell>
        </row>
        <row r="253">
          <cell r="AI253">
            <v>423159.3973550105</v>
          </cell>
          <cell r="AJ253">
            <v>3621233</v>
          </cell>
        </row>
        <row r="254">
          <cell r="AI254">
            <v>106304.00849173698</v>
          </cell>
          <cell r="AJ254">
            <v>813543</v>
          </cell>
        </row>
        <row r="255">
          <cell r="AI255">
            <v>1602876.3852225149</v>
          </cell>
          <cell r="AJ255">
            <v>16364584</v>
          </cell>
        </row>
        <row r="256">
          <cell r="AI256">
            <v>2281868.6139222402</v>
          </cell>
          <cell r="AJ256">
            <v>23173744</v>
          </cell>
        </row>
        <row r="257">
          <cell r="AI257">
            <v>169617.75821970424</v>
          </cell>
          <cell r="AJ257">
            <v>1663874</v>
          </cell>
        </row>
        <row r="258">
          <cell r="AI258">
            <v>930965.10686583444</v>
          </cell>
          <cell r="AJ258">
            <v>8051311</v>
          </cell>
        </row>
        <row r="259">
          <cell r="AI259">
            <v>95160.597147840163</v>
          </cell>
          <cell r="AJ259">
            <v>1040851</v>
          </cell>
        </row>
        <row r="260">
          <cell r="AI260">
            <v>7027140.0170919076</v>
          </cell>
          <cell r="AJ260">
            <v>58810927</v>
          </cell>
        </row>
        <row r="261">
          <cell r="AI261">
            <v>143648.0281342396</v>
          </cell>
          <cell r="AJ261">
            <v>1260207</v>
          </cell>
        </row>
        <row r="262">
          <cell r="AI262">
            <v>224874.03728440031</v>
          </cell>
          <cell r="AJ262">
            <v>2008734</v>
          </cell>
        </row>
        <row r="263">
          <cell r="AI263">
            <v>215627.61093921127</v>
          </cell>
          <cell r="AJ263">
            <v>2047639</v>
          </cell>
        </row>
        <row r="264">
          <cell r="AI264">
            <v>4377679.7020040546</v>
          </cell>
          <cell r="AJ264">
            <v>41129413</v>
          </cell>
        </row>
        <row r="265">
          <cell r="AI265">
            <v>301903.13019524241</v>
          </cell>
          <cell r="AJ265">
            <v>2726620</v>
          </cell>
        </row>
        <row r="266">
          <cell r="AI266">
            <v>222959.43439878864</v>
          </cell>
          <cell r="AJ266">
            <v>1957582</v>
          </cell>
        </row>
        <row r="267">
          <cell r="AI267">
            <v>732709.30569436308</v>
          </cell>
          <cell r="AJ267">
            <v>6741491</v>
          </cell>
        </row>
        <row r="268">
          <cell r="AI268">
            <v>566430.43067440554</v>
          </cell>
          <cell r="AJ268">
            <v>5687069</v>
          </cell>
        </row>
        <row r="269">
          <cell r="AI269">
            <v>411063.66931170563</v>
          </cell>
          <cell r="AJ269">
            <v>4363168</v>
          </cell>
        </row>
        <row r="270">
          <cell r="AI270">
            <v>3043675.5936622643</v>
          </cell>
          <cell r="AJ270">
            <v>17765713</v>
          </cell>
        </row>
        <row r="271">
          <cell r="AI271">
            <v>3712498.0229887348</v>
          </cell>
          <cell r="AJ271">
            <v>14560831</v>
          </cell>
        </row>
        <row r="272">
          <cell r="AI272">
            <v>1236380.1950259798</v>
          </cell>
          <cell r="AJ272">
            <v>11167023</v>
          </cell>
        </row>
        <row r="273">
          <cell r="AI273">
            <v>253945.07476295679</v>
          </cell>
          <cell r="AJ273">
            <v>2581425</v>
          </cell>
        </row>
        <row r="274">
          <cell r="AI274">
            <v>1069171.1654897432</v>
          </cell>
          <cell r="AJ274">
            <v>8565086</v>
          </cell>
        </row>
        <row r="275">
          <cell r="AI275">
            <v>419379.57759691781</v>
          </cell>
          <cell r="AJ275">
            <v>4487887</v>
          </cell>
        </row>
        <row r="276">
          <cell r="AI276">
            <v>1181059.8204108332</v>
          </cell>
          <cell r="AJ276">
            <v>8190520</v>
          </cell>
        </row>
        <row r="277">
          <cell r="AI277">
            <v>135824.8194369913</v>
          </cell>
          <cell r="AJ277">
            <v>1381827</v>
          </cell>
        </row>
        <row r="278">
          <cell r="AI278">
            <v>9822415.6680170838</v>
          </cell>
          <cell r="AJ278">
            <v>71479498</v>
          </cell>
        </row>
        <row r="279">
          <cell r="AI279">
            <v>365103.18862287945</v>
          </cell>
          <cell r="AJ279">
            <v>4071472</v>
          </cell>
        </row>
        <row r="280">
          <cell r="AI280">
            <v>704721.27887465211</v>
          </cell>
          <cell r="AJ280">
            <v>7766760</v>
          </cell>
        </row>
        <row r="281">
          <cell r="AI281">
            <v>22236714.159527928</v>
          </cell>
          <cell r="AJ281">
            <v>190292909</v>
          </cell>
        </row>
        <row r="282">
          <cell r="AI282">
            <v>14062319.285714831</v>
          </cell>
          <cell r="AJ282">
            <v>109631421</v>
          </cell>
        </row>
        <row r="283">
          <cell r="AI283">
            <v>99606.694627250326</v>
          </cell>
          <cell r="AJ283">
            <v>1079040</v>
          </cell>
        </row>
        <row r="284">
          <cell r="AI284">
            <v>1081424.6015857386</v>
          </cell>
          <cell r="AJ284">
            <v>10396665</v>
          </cell>
        </row>
        <row r="285">
          <cell r="AI285">
            <v>389017.10706095223</v>
          </cell>
          <cell r="AJ285">
            <v>4542341</v>
          </cell>
        </row>
        <row r="286">
          <cell r="AI286">
            <v>419238.14511593891</v>
          </cell>
          <cell r="AJ286">
            <v>4445021</v>
          </cell>
        </row>
        <row r="287">
          <cell r="AI287">
            <v>1177826.155146763</v>
          </cell>
          <cell r="AJ287">
            <v>12115650</v>
          </cell>
        </row>
        <row r="288">
          <cell r="AI288">
            <v>335532.44634894736</v>
          </cell>
          <cell r="AJ288">
            <v>2572230</v>
          </cell>
        </row>
        <row r="289">
          <cell r="AI289">
            <v>918233.83452614467</v>
          </cell>
          <cell r="AJ289">
            <v>8873359</v>
          </cell>
        </row>
        <row r="290">
          <cell r="AI290">
            <v>205323.97155528612</v>
          </cell>
          <cell r="AJ290">
            <v>2036322</v>
          </cell>
        </row>
        <row r="291">
          <cell r="AI291">
            <v>150012.29402399203</v>
          </cell>
          <cell r="AJ291">
            <v>1434772</v>
          </cell>
        </row>
        <row r="292">
          <cell r="AI292">
            <v>25227571.146480307</v>
          </cell>
          <cell r="AJ292">
            <v>163039594</v>
          </cell>
        </row>
      </sheetData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 Pupil Summary"/>
      <sheetName val="General"/>
      <sheetName val="Federal Fund"/>
      <sheetName val="Supplemental General Fund"/>
      <sheetName val="Adult Education"/>
      <sheetName val="Adult Supplemental"/>
      <sheetName val="Bilingual Education"/>
      <sheetName val="Capital Outlay"/>
      <sheetName val="Driver Training Fund"/>
      <sheetName val="Declining Enrollment"/>
      <sheetName val="Extraordinary School Program"/>
      <sheetName val="Food Service"/>
      <sheetName val="Professional Development"/>
      <sheetName val="Parent Education"/>
      <sheetName val="Summer School"/>
      <sheetName val="Special Education"/>
      <sheetName val="Cost of Living"/>
      <sheetName val="Vocational Education"/>
      <sheetName val="Gifts and Grants"/>
      <sheetName val="Area Vocational School"/>
      <sheetName val="Special Liability"/>
      <sheetName val="School Retirement"/>
      <sheetName val="Extraordinary Growth Fund"/>
      <sheetName val="Special Reserve"/>
      <sheetName val="KPERS Special Retirement"/>
      <sheetName val="Contingency Reserve"/>
      <sheetName val="Student Material"/>
      <sheetName val="Bond and Interest #1"/>
      <sheetName val="Bond and Interest #2"/>
      <sheetName val="No-Fund Warrant"/>
      <sheetName val="Special Assessment"/>
      <sheetName val="COOP Special Education"/>
    </sheetNames>
    <sheetDataSet>
      <sheetData sheetId="0">
        <row r="4">
          <cell r="A4">
            <v>101</v>
          </cell>
          <cell r="B4" t="str">
            <v>Erie-Galesburg</v>
          </cell>
          <cell r="C4">
            <v>2005</v>
          </cell>
          <cell r="D4">
            <v>1070.4000000000001</v>
          </cell>
        </row>
        <row r="5">
          <cell r="A5">
            <v>102</v>
          </cell>
          <cell r="B5" t="str">
            <v>Cimarron-Ensign</v>
          </cell>
          <cell r="C5">
            <v>2005</v>
          </cell>
          <cell r="D5">
            <v>647.20000000000005</v>
          </cell>
        </row>
        <row r="6">
          <cell r="A6">
            <v>103</v>
          </cell>
          <cell r="B6" t="str">
            <v>Cheylin</v>
          </cell>
          <cell r="C6">
            <v>2005</v>
          </cell>
          <cell r="D6">
            <v>158.5</v>
          </cell>
        </row>
        <row r="7">
          <cell r="A7">
            <v>104</v>
          </cell>
          <cell r="B7" t="str">
            <v>White Rock (*Closed*)</v>
          </cell>
          <cell r="C7">
            <v>2005</v>
          </cell>
          <cell r="D7">
            <v>122.5</v>
          </cell>
        </row>
        <row r="8">
          <cell r="A8">
            <v>105</v>
          </cell>
          <cell r="B8" t="str">
            <v>Rawlins County</v>
          </cell>
          <cell r="C8">
            <v>2005</v>
          </cell>
          <cell r="D8">
            <v>346.5</v>
          </cell>
        </row>
        <row r="9">
          <cell r="A9">
            <v>106</v>
          </cell>
          <cell r="B9" t="str">
            <v>Western Plains</v>
          </cell>
          <cell r="C9">
            <v>2005</v>
          </cell>
          <cell r="D9">
            <v>189.5</v>
          </cell>
        </row>
        <row r="10">
          <cell r="A10">
            <v>107</v>
          </cell>
          <cell r="B10" t="str">
            <v>Rock Hills</v>
          </cell>
          <cell r="C10">
            <v>2005</v>
          </cell>
          <cell r="D10">
            <v>0</v>
          </cell>
        </row>
        <row r="11">
          <cell r="A11">
            <v>108</v>
          </cell>
          <cell r="B11" t="str">
            <v>Washington Co. Schools</v>
          </cell>
          <cell r="C11">
            <v>2005</v>
          </cell>
          <cell r="D11">
            <v>0</v>
          </cell>
        </row>
        <row r="12">
          <cell r="A12">
            <v>109</v>
          </cell>
          <cell r="B12" t="str">
            <v>Republic County</v>
          </cell>
          <cell r="C12">
            <v>2005</v>
          </cell>
          <cell r="D12">
            <v>0</v>
          </cell>
        </row>
        <row r="13">
          <cell r="A13">
            <v>200</v>
          </cell>
          <cell r="B13" t="str">
            <v>Greeley County Schools</v>
          </cell>
          <cell r="C13">
            <v>2005</v>
          </cell>
          <cell r="D13">
            <v>269.5</v>
          </cell>
        </row>
        <row r="14">
          <cell r="A14">
            <v>202</v>
          </cell>
          <cell r="B14" t="str">
            <v>Turner-Kansas City</v>
          </cell>
          <cell r="C14">
            <v>2005</v>
          </cell>
          <cell r="D14">
            <v>3650.8</v>
          </cell>
        </row>
        <row r="15">
          <cell r="A15">
            <v>203</v>
          </cell>
          <cell r="B15" t="str">
            <v>Piper-Kansas City</v>
          </cell>
          <cell r="C15">
            <v>2005</v>
          </cell>
          <cell r="D15">
            <v>1346</v>
          </cell>
        </row>
        <row r="16">
          <cell r="A16">
            <v>204</v>
          </cell>
          <cell r="B16" t="str">
            <v>Bonner Springs</v>
          </cell>
          <cell r="C16">
            <v>2005</v>
          </cell>
          <cell r="D16">
            <v>2179.3000000000002</v>
          </cell>
        </row>
        <row r="17">
          <cell r="A17">
            <v>205</v>
          </cell>
          <cell r="B17" t="str">
            <v>Bluestem</v>
          </cell>
          <cell r="C17">
            <v>2005</v>
          </cell>
          <cell r="D17">
            <v>718</v>
          </cell>
        </row>
        <row r="18">
          <cell r="A18">
            <v>206</v>
          </cell>
          <cell r="B18" t="str">
            <v>Remington-Whitewater</v>
          </cell>
          <cell r="C18">
            <v>2005</v>
          </cell>
          <cell r="D18">
            <v>523.70000000000005</v>
          </cell>
        </row>
        <row r="19">
          <cell r="A19">
            <v>207</v>
          </cell>
          <cell r="B19" t="str">
            <v>Ft Leavenworth</v>
          </cell>
          <cell r="C19">
            <v>2005</v>
          </cell>
          <cell r="D19">
            <v>1643.5</v>
          </cell>
        </row>
        <row r="20">
          <cell r="A20">
            <v>208</v>
          </cell>
          <cell r="B20" t="str">
            <v>Wakeeney</v>
          </cell>
          <cell r="C20">
            <v>2005</v>
          </cell>
          <cell r="D20">
            <v>382</v>
          </cell>
        </row>
        <row r="21">
          <cell r="A21">
            <v>209</v>
          </cell>
          <cell r="B21" t="str">
            <v>Moscow Public Schools</v>
          </cell>
          <cell r="C21">
            <v>2005</v>
          </cell>
          <cell r="D21">
            <v>235.6</v>
          </cell>
        </row>
        <row r="22">
          <cell r="A22">
            <v>210</v>
          </cell>
          <cell r="B22" t="str">
            <v>Hugoton Public Schools</v>
          </cell>
          <cell r="C22">
            <v>2005</v>
          </cell>
          <cell r="D22">
            <v>1023.4</v>
          </cell>
        </row>
        <row r="23">
          <cell r="A23">
            <v>211</v>
          </cell>
          <cell r="B23" t="str">
            <v>Norton Community Schools</v>
          </cell>
          <cell r="C23">
            <v>2005</v>
          </cell>
          <cell r="D23">
            <v>649.4</v>
          </cell>
        </row>
        <row r="24">
          <cell r="A24">
            <v>212</v>
          </cell>
          <cell r="B24" t="str">
            <v>Northern Valley</v>
          </cell>
          <cell r="C24">
            <v>2005</v>
          </cell>
          <cell r="D24">
            <v>196.5</v>
          </cell>
        </row>
        <row r="25">
          <cell r="A25">
            <v>213</v>
          </cell>
          <cell r="B25" t="str">
            <v>West Solomon Valley Sch</v>
          </cell>
          <cell r="C25">
            <v>2005</v>
          </cell>
          <cell r="D25">
            <v>63</v>
          </cell>
        </row>
        <row r="26">
          <cell r="A26">
            <v>214</v>
          </cell>
          <cell r="B26" t="str">
            <v>Ulysses</v>
          </cell>
          <cell r="C26">
            <v>2005</v>
          </cell>
          <cell r="D26">
            <v>1691.1</v>
          </cell>
        </row>
        <row r="27">
          <cell r="A27">
            <v>215</v>
          </cell>
          <cell r="B27" t="str">
            <v>Lakin</v>
          </cell>
          <cell r="C27">
            <v>2005</v>
          </cell>
          <cell r="D27">
            <v>649.5</v>
          </cell>
        </row>
        <row r="28">
          <cell r="A28">
            <v>216</v>
          </cell>
          <cell r="B28" t="str">
            <v>Deerfield</v>
          </cell>
          <cell r="C28">
            <v>2005</v>
          </cell>
          <cell r="D28">
            <v>336.1</v>
          </cell>
        </row>
        <row r="29">
          <cell r="A29">
            <v>217</v>
          </cell>
          <cell r="B29" t="str">
            <v>Rolla</v>
          </cell>
          <cell r="C29">
            <v>2005</v>
          </cell>
          <cell r="D29">
            <v>205.5</v>
          </cell>
        </row>
        <row r="30">
          <cell r="A30">
            <v>218</v>
          </cell>
          <cell r="B30" t="str">
            <v>Elkhart</v>
          </cell>
          <cell r="C30">
            <v>2005</v>
          </cell>
          <cell r="D30">
            <v>675.7</v>
          </cell>
        </row>
        <row r="31">
          <cell r="A31">
            <v>219</v>
          </cell>
          <cell r="B31" t="str">
            <v>Minneola</v>
          </cell>
          <cell r="C31">
            <v>2005</v>
          </cell>
          <cell r="D31">
            <v>266.10000000000002</v>
          </cell>
        </row>
        <row r="32">
          <cell r="A32">
            <v>220</v>
          </cell>
          <cell r="B32" t="str">
            <v>Ashland</v>
          </cell>
          <cell r="C32">
            <v>2005</v>
          </cell>
          <cell r="D32">
            <v>216.4</v>
          </cell>
        </row>
        <row r="33">
          <cell r="A33">
            <v>221</v>
          </cell>
          <cell r="B33" t="str">
            <v>North Central (*Closed*)</v>
          </cell>
          <cell r="C33">
            <v>2005</v>
          </cell>
          <cell r="D33">
            <v>113.5</v>
          </cell>
        </row>
        <row r="34">
          <cell r="A34">
            <v>222</v>
          </cell>
          <cell r="B34" t="str">
            <v>Washington Schools (*Closed*)</v>
          </cell>
          <cell r="C34">
            <v>2005</v>
          </cell>
          <cell r="D34">
            <v>353.5</v>
          </cell>
        </row>
        <row r="35">
          <cell r="A35">
            <v>223</v>
          </cell>
          <cell r="B35" t="str">
            <v>Barnes</v>
          </cell>
          <cell r="C35">
            <v>2005</v>
          </cell>
          <cell r="D35">
            <v>383.6</v>
          </cell>
        </row>
        <row r="36">
          <cell r="A36">
            <v>224</v>
          </cell>
          <cell r="B36" t="str">
            <v>Clifton-Clyde</v>
          </cell>
          <cell r="C36">
            <v>2005</v>
          </cell>
          <cell r="D36">
            <v>311</v>
          </cell>
        </row>
        <row r="37">
          <cell r="A37">
            <v>225</v>
          </cell>
          <cell r="B37" t="str">
            <v>Fowler</v>
          </cell>
          <cell r="C37">
            <v>2005</v>
          </cell>
          <cell r="D37">
            <v>163.5</v>
          </cell>
        </row>
        <row r="38">
          <cell r="A38">
            <v>226</v>
          </cell>
          <cell r="B38" t="str">
            <v>Meade</v>
          </cell>
          <cell r="C38">
            <v>2005</v>
          </cell>
          <cell r="D38">
            <v>472.6</v>
          </cell>
        </row>
        <row r="39">
          <cell r="A39">
            <v>227</v>
          </cell>
          <cell r="B39" t="str">
            <v>Jetmore</v>
          </cell>
          <cell r="C39">
            <v>2005</v>
          </cell>
          <cell r="D39">
            <v>297</v>
          </cell>
        </row>
        <row r="40">
          <cell r="A40">
            <v>228</v>
          </cell>
          <cell r="B40" t="str">
            <v>Hanston</v>
          </cell>
          <cell r="C40">
            <v>2005</v>
          </cell>
          <cell r="D40">
            <v>91</v>
          </cell>
        </row>
        <row r="41">
          <cell r="A41">
            <v>229</v>
          </cell>
          <cell r="B41" t="str">
            <v>Blue Valley</v>
          </cell>
          <cell r="C41">
            <v>2005</v>
          </cell>
          <cell r="D41">
            <v>18409.599999999999</v>
          </cell>
        </row>
        <row r="42">
          <cell r="A42">
            <v>230</v>
          </cell>
          <cell r="B42" t="str">
            <v>Spring Hill</v>
          </cell>
          <cell r="C42">
            <v>2005</v>
          </cell>
          <cell r="D42">
            <v>1606.8</v>
          </cell>
        </row>
        <row r="43">
          <cell r="A43">
            <v>231</v>
          </cell>
          <cell r="B43" t="str">
            <v>Gardner Edgerton</v>
          </cell>
          <cell r="C43">
            <v>2005</v>
          </cell>
          <cell r="D43">
            <v>3406.3</v>
          </cell>
        </row>
        <row r="44">
          <cell r="A44">
            <v>232</v>
          </cell>
          <cell r="B44" t="str">
            <v>De Soto</v>
          </cell>
          <cell r="C44">
            <v>2005</v>
          </cell>
          <cell r="D44">
            <v>4553.1000000000004</v>
          </cell>
        </row>
        <row r="45">
          <cell r="A45">
            <v>233</v>
          </cell>
          <cell r="B45" t="str">
            <v>Olathe</v>
          </cell>
          <cell r="C45">
            <v>2005</v>
          </cell>
          <cell r="D45">
            <v>22418</v>
          </cell>
        </row>
        <row r="46">
          <cell r="A46">
            <v>234</v>
          </cell>
          <cell r="B46" t="str">
            <v>Fort Scott</v>
          </cell>
          <cell r="C46">
            <v>2005</v>
          </cell>
          <cell r="D46">
            <v>1960</v>
          </cell>
        </row>
        <row r="47">
          <cell r="A47">
            <v>235</v>
          </cell>
          <cell r="B47" t="str">
            <v>Uniontown</v>
          </cell>
          <cell r="C47">
            <v>2005</v>
          </cell>
          <cell r="D47">
            <v>430</v>
          </cell>
        </row>
        <row r="48">
          <cell r="A48">
            <v>237</v>
          </cell>
          <cell r="B48" t="str">
            <v>Smith Center</v>
          </cell>
          <cell r="C48">
            <v>2005</v>
          </cell>
          <cell r="D48">
            <v>455</v>
          </cell>
        </row>
        <row r="49">
          <cell r="A49">
            <v>238</v>
          </cell>
          <cell r="B49" t="str">
            <v>West Smith County (*Closed*)</v>
          </cell>
          <cell r="C49">
            <v>2005</v>
          </cell>
          <cell r="D49">
            <v>184</v>
          </cell>
        </row>
        <row r="50">
          <cell r="A50">
            <v>239</v>
          </cell>
          <cell r="B50" t="str">
            <v>North Ottawa County</v>
          </cell>
          <cell r="C50">
            <v>2005</v>
          </cell>
          <cell r="D50">
            <v>539.79999999999995</v>
          </cell>
        </row>
        <row r="51">
          <cell r="A51">
            <v>240</v>
          </cell>
          <cell r="B51" t="str">
            <v>Twin Valley</v>
          </cell>
          <cell r="C51">
            <v>2005</v>
          </cell>
          <cell r="D51">
            <v>631</v>
          </cell>
        </row>
        <row r="52">
          <cell r="A52">
            <v>241</v>
          </cell>
          <cell r="B52" t="str">
            <v>Wallace County Schools</v>
          </cell>
          <cell r="C52">
            <v>2005</v>
          </cell>
          <cell r="D52">
            <v>223.8</v>
          </cell>
        </row>
        <row r="53">
          <cell r="A53">
            <v>242</v>
          </cell>
          <cell r="B53" t="str">
            <v>Weskan</v>
          </cell>
          <cell r="C53">
            <v>2005</v>
          </cell>
          <cell r="D53">
            <v>131</v>
          </cell>
        </row>
        <row r="54">
          <cell r="A54">
            <v>243</v>
          </cell>
          <cell r="B54" t="str">
            <v>Lebo-Waverly</v>
          </cell>
          <cell r="C54">
            <v>2005</v>
          </cell>
          <cell r="D54">
            <v>566.9</v>
          </cell>
        </row>
        <row r="55">
          <cell r="A55">
            <v>244</v>
          </cell>
          <cell r="B55" t="str">
            <v>Burlington</v>
          </cell>
          <cell r="C55">
            <v>2005</v>
          </cell>
          <cell r="D55">
            <v>845.5</v>
          </cell>
        </row>
        <row r="56">
          <cell r="A56">
            <v>245</v>
          </cell>
          <cell r="B56" t="str">
            <v>LeRoy-Gridley</v>
          </cell>
          <cell r="C56">
            <v>2005</v>
          </cell>
          <cell r="D56">
            <v>258</v>
          </cell>
        </row>
        <row r="57">
          <cell r="A57">
            <v>246</v>
          </cell>
          <cell r="B57" t="str">
            <v>Northeast</v>
          </cell>
          <cell r="C57">
            <v>2005</v>
          </cell>
          <cell r="D57">
            <v>577</v>
          </cell>
        </row>
        <row r="58">
          <cell r="A58">
            <v>247</v>
          </cell>
          <cell r="B58" t="str">
            <v>Cherokee</v>
          </cell>
          <cell r="C58">
            <v>2005</v>
          </cell>
          <cell r="D58">
            <v>789.5</v>
          </cell>
        </row>
        <row r="59">
          <cell r="A59">
            <v>248</v>
          </cell>
          <cell r="B59" t="str">
            <v>Girard</v>
          </cell>
          <cell r="C59">
            <v>2005</v>
          </cell>
          <cell r="D59">
            <v>1037.5</v>
          </cell>
        </row>
        <row r="60">
          <cell r="A60">
            <v>249</v>
          </cell>
          <cell r="B60" t="str">
            <v>Frontenac Public Schools</v>
          </cell>
          <cell r="C60">
            <v>2005</v>
          </cell>
          <cell r="D60">
            <v>742</v>
          </cell>
        </row>
        <row r="61">
          <cell r="A61">
            <v>250</v>
          </cell>
          <cell r="B61" t="str">
            <v>Pittsburg</v>
          </cell>
          <cell r="C61">
            <v>2005</v>
          </cell>
          <cell r="D61">
            <v>2474.8000000000002</v>
          </cell>
        </row>
        <row r="62">
          <cell r="A62">
            <v>251</v>
          </cell>
          <cell r="B62" t="str">
            <v>North Lyon County</v>
          </cell>
          <cell r="C62">
            <v>2005</v>
          </cell>
          <cell r="D62">
            <v>592.5</v>
          </cell>
        </row>
        <row r="63">
          <cell r="A63">
            <v>252</v>
          </cell>
          <cell r="B63" t="str">
            <v>Southern Lyon County</v>
          </cell>
          <cell r="C63">
            <v>2005</v>
          </cell>
          <cell r="D63">
            <v>573.9</v>
          </cell>
        </row>
        <row r="64">
          <cell r="A64">
            <v>253</v>
          </cell>
          <cell r="B64" t="str">
            <v>Emporia</v>
          </cell>
          <cell r="C64">
            <v>2005</v>
          </cell>
          <cell r="D64">
            <v>4593.7</v>
          </cell>
        </row>
        <row r="65">
          <cell r="A65">
            <v>254</v>
          </cell>
          <cell r="B65" t="str">
            <v>Barber County North</v>
          </cell>
          <cell r="C65">
            <v>2005</v>
          </cell>
          <cell r="D65">
            <v>587</v>
          </cell>
        </row>
        <row r="66">
          <cell r="A66">
            <v>255</v>
          </cell>
          <cell r="B66" t="str">
            <v>South Barber</v>
          </cell>
          <cell r="C66">
            <v>2005</v>
          </cell>
          <cell r="D66">
            <v>264.5</v>
          </cell>
        </row>
        <row r="67">
          <cell r="A67">
            <v>256</v>
          </cell>
          <cell r="B67" t="str">
            <v>Marmaton Valley</v>
          </cell>
          <cell r="C67">
            <v>2005</v>
          </cell>
          <cell r="D67">
            <v>373.5</v>
          </cell>
        </row>
        <row r="68">
          <cell r="A68">
            <v>257</v>
          </cell>
          <cell r="B68" t="str">
            <v>Iola</v>
          </cell>
          <cell r="C68">
            <v>2005</v>
          </cell>
          <cell r="D68">
            <v>1439.6</v>
          </cell>
        </row>
        <row r="69">
          <cell r="A69">
            <v>258</v>
          </cell>
          <cell r="B69" t="str">
            <v>Humboldt</v>
          </cell>
          <cell r="C69">
            <v>2005</v>
          </cell>
          <cell r="D69">
            <v>524.20000000000005</v>
          </cell>
        </row>
        <row r="70">
          <cell r="A70">
            <v>259</v>
          </cell>
          <cell r="B70" t="str">
            <v>Wichita</v>
          </cell>
          <cell r="C70">
            <v>2005</v>
          </cell>
          <cell r="D70">
            <v>45249.3</v>
          </cell>
        </row>
        <row r="71">
          <cell r="A71">
            <v>260</v>
          </cell>
          <cell r="B71" t="str">
            <v>Derby</v>
          </cell>
          <cell r="C71">
            <v>2005</v>
          </cell>
          <cell r="D71">
            <v>6396.8</v>
          </cell>
        </row>
        <row r="72">
          <cell r="A72">
            <v>261</v>
          </cell>
          <cell r="B72" t="str">
            <v>Haysville</v>
          </cell>
          <cell r="C72">
            <v>2005</v>
          </cell>
          <cell r="D72">
            <v>4373.5</v>
          </cell>
        </row>
        <row r="73">
          <cell r="A73">
            <v>262</v>
          </cell>
          <cell r="B73" t="str">
            <v>Valley Center Pub Sch</v>
          </cell>
          <cell r="C73">
            <v>2005</v>
          </cell>
          <cell r="D73">
            <v>2377</v>
          </cell>
        </row>
        <row r="74">
          <cell r="A74">
            <v>263</v>
          </cell>
          <cell r="B74" t="str">
            <v>Mulvane</v>
          </cell>
          <cell r="C74">
            <v>2005</v>
          </cell>
          <cell r="D74">
            <v>1872.5</v>
          </cell>
        </row>
        <row r="75">
          <cell r="A75">
            <v>264</v>
          </cell>
          <cell r="B75" t="str">
            <v>Clearwater</v>
          </cell>
          <cell r="C75">
            <v>2005</v>
          </cell>
          <cell r="D75">
            <v>1243.8</v>
          </cell>
        </row>
        <row r="76">
          <cell r="A76">
            <v>265</v>
          </cell>
          <cell r="B76" t="str">
            <v>Goddard</v>
          </cell>
          <cell r="C76">
            <v>2005</v>
          </cell>
          <cell r="D76">
            <v>4094.7</v>
          </cell>
        </row>
        <row r="77">
          <cell r="A77">
            <v>266</v>
          </cell>
          <cell r="B77" t="str">
            <v>Maize</v>
          </cell>
          <cell r="C77">
            <v>2005</v>
          </cell>
          <cell r="D77">
            <v>5740.9</v>
          </cell>
        </row>
        <row r="78">
          <cell r="A78">
            <v>267</v>
          </cell>
          <cell r="B78" t="str">
            <v>Renwick</v>
          </cell>
          <cell r="C78">
            <v>2005</v>
          </cell>
          <cell r="D78">
            <v>1932.8</v>
          </cell>
        </row>
        <row r="79">
          <cell r="A79">
            <v>268</v>
          </cell>
          <cell r="B79" t="str">
            <v>Cheney</v>
          </cell>
          <cell r="C79">
            <v>2005</v>
          </cell>
          <cell r="D79">
            <v>746.2</v>
          </cell>
        </row>
        <row r="80">
          <cell r="A80">
            <v>269</v>
          </cell>
          <cell r="B80" t="str">
            <v>Palco</v>
          </cell>
          <cell r="C80">
            <v>2005</v>
          </cell>
          <cell r="D80">
            <v>142.5</v>
          </cell>
        </row>
        <row r="81">
          <cell r="A81">
            <v>270</v>
          </cell>
          <cell r="B81" t="str">
            <v>Plainville</v>
          </cell>
          <cell r="C81">
            <v>2005</v>
          </cell>
          <cell r="D81">
            <v>370.8</v>
          </cell>
        </row>
        <row r="82">
          <cell r="A82">
            <v>271</v>
          </cell>
          <cell r="B82" t="str">
            <v>Stockton</v>
          </cell>
          <cell r="C82">
            <v>2005</v>
          </cell>
          <cell r="D82">
            <v>354</v>
          </cell>
        </row>
        <row r="83">
          <cell r="A83">
            <v>272</v>
          </cell>
          <cell r="B83" t="str">
            <v>Waconda</v>
          </cell>
          <cell r="C83">
            <v>2005</v>
          </cell>
          <cell r="D83">
            <v>338.7</v>
          </cell>
        </row>
        <row r="84">
          <cell r="A84">
            <v>273</v>
          </cell>
          <cell r="B84" t="str">
            <v>Beloit</v>
          </cell>
          <cell r="C84">
            <v>2005</v>
          </cell>
          <cell r="D84">
            <v>756.3</v>
          </cell>
        </row>
        <row r="85">
          <cell r="A85">
            <v>274</v>
          </cell>
          <cell r="B85" t="str">
            <v>Oakley</v>
          </cell>
          <cell r="C85">
            <v>2005</v>
          </cell>
          <cell r="D85">
            <v>410.6</v>
          </cell>
        </row>
        <row r="86">
          <cell r="A86">
            <v>275</v>
          </cell>
          <cell r="B86" t="str">
            <v>Triplains</v>
          </cell>
          <cell r="C86">
            <v>2005</v>
          </cell>
          <cell r="D86">
            <v>83.9</v>
          </cell>
        </row>
        <row r="87">
          <cell r="A87">
            <v>278</v>
          </cell>
          <cell r="B87" t="str">
            <v>Mankato (*Closed*)</v>
          </cell>
          <cell r="C87">
            <v>2005</v>
          </cell>
          <cell r="D87">
            <v>215.2</v>
          </cell>
        </row>
        <row r="88">
          <cell r="A88">
            <v>279</v>
          </cell>
          <cell r="B88" t="str">
            <v>Jewell</v>
          </cell>
          <cell r="C88">
            <v>2005</v>
          </cell>
          <cell r="D88">
            <v>168</v>
          </cell>
        </row>
        <row r="89">
          <cell r="A89">
            <v>280</v>
          </cell>
          <cell r="B89" t="str">
            <v>West Graham-Morland (*Closed*)</v>
          </cell>
          <cell r="C89">
            <v>2005</v>
          </cell>
          <cell r="D89">
            <v>0</v>
          </cell>
        </row>
        <row r="90">
          <cell r="A90">
            <v>281</v>
          </cell>
          <cell r="B90" t="str">
            <v>Graham County</v>
          </cell>
          <cell r="C90">
            <v>2005</v>
          </cell>
          <cell r="D90">
            <v>407.1</v>
          </cell>
        </row>
        <row r="91">
          <cell r="A91">
            <v>282</v>
          </cell>
          <cell r="B91" t="str">
            <v>West Elk</v>
          </cell>
          <cell r="C91">
            <v>2005</v>
          </cell>
          <cell r="D91">
            <v>424.8</v>
          </cell>
        </row>
        <row r="92">
          <cell r="A92">
            <v>283</v>
          </cell>
          <cell r="B92" t="str">
            <v>Elk Valley</v>
          </cell>
          <cell r="C92">
            <v>2005</v>
          </cell>
          <cell r="D92">
            <v>201</v>
          </cell>
        </row>
        <row r="93">
          <cell r="A93">
            <v>284</v>
          </cell>
          <cell r="B93" t="str">
            <v>Chase County</v>
          </cell>
          <cell r="C93">
            <v>2005</v>
          </cell>
          <cell r="D93">
            <v>453</v>
          </cell>
        </row>
        <row r="94">
          <cell r="A94">
            <v>285</v>
          </cell>
          <cell r="B94" t="str">
            <v>Cedar Vale</v>
          </cell>
          <cell r="C94">
            <v>2005</v>
          </cell>
          <cell r="D94">
            <v>164</v>
          </cell>
        </row>
        <row r="95">
          <cell r="A95">
            <v>286</v>
          </cell>
          <cell r="B95" t="str">
            <v>Chautauqua Co Community</v>
          </cell>
          <cell r="C95">
            <v>2005</v>
          </cell>
          <cell r="D95">
            <v>425</v>
          </cell>
        </row>
        <row r="96">
          <cell r="A96">
            <v>287</v>
          </cell>
          <cell r="B96" t="str">
            <v>West Franklin</v>
          </cell>
          <cell r="C96">
            <v>2005</v>
          </cell>
          <cell r="D96">
            <v>872.3</v>
          </cell>
        </row>
        <row r="97">
          <cell r="A97">
            <v>288</v>
          </cell>
          <cell r="B97" t="str">
            <v>Central Heights</v>
          </cell>
          <cell r="C97">
            <v>2005</v>
          </cell>
          <cell r="D97">
            <v>615.6</v>
          </cell>
        </row>
        <row r="98">
          <cell r="A98">
            <v>289</v>
          </cell>
          <cell r="B98" t="str">
            <v>Wellsville</v>
          </cell>
          <cell r="C98">
            <v>2005</v>
          </cell>
          <cell r="D98">
            <v>798.6</v>
          </cell>
        </row>
        <row r="99">
          <cell r="A99">
            <v>290</v>
          </cell>
          <cell r="B99" t="str">
            <v>Ottawa</v>
          </cell>
          <cell r="C99">
            <v>2005</v>
          </cell>
          <cell r="D99">
            <v>2339.6999999999998</v>
          </cell>
        </row>
        <row r="100">
          <cell r="A100">
            <v>291</v>
          </cell>
          <cell r="B100" t="str">
            <v>Grinnell Public Schools</v>
          </cell>
          <cell r="C100">
            <v>2005</v>
          </cell>
          <cell r="D100">
            <v>120</v>
          </cell>
        </row>
        <row r="101">
          <cell r="A101">
            <v>292</v>
          </cell>
          <cell r="B101" t="str">
            <v>Wheatland</v>
          </cell>
          <cell r="C101">
            <v>2005</v>
          </cell>
          <cell r="D101">
            <v>183.5</v>
          </cell>
        </row>
        <row r="102">
          <cell r="A102">
            <v>293</v>
          </cell>
          <cell r="B102" t="str">
            <v>Quinter Public Schools</v>
          </cell>
          <cell r="C102">
            <v>2005</v>
          </cell>
          <cell r="D102">
            <v>331.5</v>
          </cell>
        </row>
        <row r="103">
          <cell r="A103">
            <v>294</v>
          </cell>
          <cell r="B103" t="str">
            <v>Oberlin</v>
          </cell>
          <cell r="C103">
            <v>2005</v>
          </cell>
          <cell r="D103">
            <v>432.5</v>
          </cell>
        </row>
        <row r="104">
          <cell r="A104">
            <v>295</v>
          </cell>
          <cell r="B104" t="str">
            <v>Prairie Heights (*Closed*)</v>
          </cell>
          <cell r="C104">
            <v>2005</v>
          </cell>
          <cell r="D104">
            <v>30.5</v>
          </cell>
        </row>
        <row r="105">
          <cell r="A105">
            <v>297</v>
          </cell>
          <cell r="B105" t="str">
            <v>St Francis Comm Sch</v>
          </cell>
          <cell r="C105">
            <v>2005</v>
          </cell>
          <cell r="D105">
            <v>326</v>
          </cell>
        </row>
        <row r="106">
          <cell r="A106">
            <v>298</v>
          </cell>
          <cell r="B106" t="str">
            <v>Lincoln</v>
          </cell>
          <cell r="C106">
            <v>2005</v>
          </cell>
          <cell r="D106">
            <v>358.3</v>
          </cell>
        </row>
        <row r="107">
          <cell r="A107">
            <v>299</v>
          </cell>
          <cell r="B107" t="str">
            <v>Sylvan Grove</v>
          </cell>
          <cell r="C107">
            <v>2005</v>
          </cell>
          <cell r="D107">
            <v>162</v>
          </cell>
        </row>
        <row r="108">
          <cell r="A108">
            <v>300</v>
          </cell>
          <cell r="B108" t="str">
            <v>Comanche County</v>
          </cell>
          <cell r="C108">
            <v>2005</v>
          </cell>
          <cell r="D108">
            <v>308.5</v>
          </cell>
        </row>
        <row r="109">
          <cell r="A109">
            <v>301</v>
          </cell>
          <cell r="B109" t="str">
            <v>Nes Tre La Go (*Closed*)</v>
          </cell>
          <cell r="C109">
            <v>2005</v>
          </cell>
          <cell r="D109">
            <v>0</v>
          </cell>
        </row>
        <row r="110">
          <cell r="A110">
            <v>302</v>
          </cell>
          <cell r="B110" t="str">
            <v>Smoky Hill (*Closed*)</v>
          </cell>
          <cell r="C110">
            <v>2005</v>
          </cell>
          <cell r="D110">
            <v>0</v>
          </cell>
        </row>
        <row r="111">
          <cell r="A111">
            <v>303</v>
          </cell>
          <cell r="B111" t="str">
            <v>Ness City</v>
          </cell>
          <cell r="C111">
            <v>2005</v>
          </cell>
          <cell r="D111">
            <v>259</v>
          </cell>
        </row>
        <row r="112">
          <cell r="A112">
            <v>304</v>
          </cell>
          <cell r="B112" t="str">
            <v>Bazine (*Closed*)</v>
          </cell>
          <cell r="C112">
            <v>2005</v>
          </cell>
          <cell r="D112">
            <v>0</v>
          </cell>
        </row>
        <row r="113">
          <cell r="A113">
            <v>305</v>
          </cell>
          <cell r="B113" t="str">
            <v>Salina</v>
          </cell>
          <cell r="C113">
            <v>2005</v>
          </cell>
          <cell r="D113">
            <v>7122.3</v>
          </cell>
        </row>
        <row r="114">
          <cell r="A114">
            <v>306</v>
          </cell>
          <cell r="B114" t="str">
            <v>Southeast Of Saline</v>
          </cell>
          <cell r="C114">
            <v>2005</v>
          </cell>
          <cell r="D114">
            <v>686</v>
          </cell>
        </row>
        <row r="115">
          <cell r="A115">
            <v>307</v>
          </cell>
          <cell r="B115" t="str">
            <v>Ell-Saline</v>
          </cell>
          <cell r="C115">
            <v>2005</v>
          </cell>
          <cell r="D115">
            <v>449.8</v>
          </cell>
        </row>
        <row r="116">
          <cell r="A116">
            <v>308</v>
          </cell>
          <cell r="B116" t="str">
            <v>Hutchinson Public Schools</v>
          </cell>
          <cell r="C116">
            <v>2005</v>
          </cell>
          <cell r="D116">
            <v>4607</v>
          </cell>
        </row>
        <row r="117">
          <cell r="A117">
            <v>309</v>
          </cell>
          <cell r="B117" t="str">
            <v>Nickerson</v>
          </cell>
          <cell r="C117">
            <v>2005</v>
          </cell>
          <cell r="D117">
            <v>1094.3</v>
          </cell>
        </row>
        <row r="118">
          <cell r="A118">
            <v>310</v>
          </cell>
          <cell r="B118" t="str">
            <v>Fairfield</v>
          </cell>
          <cell r="C118">
            <v>2005</v>
          </cell>
          <cell r="D118">
            <v>377.6</v>
          </cell>
        </row>
        <row r="119">
          <cell r="A119">
            <v>311</v>
          </cell>
          <cell r="B119" t="str">
            <v>Pretty Prairie</v>
          </cell>
          <cell r="C119">
            <v>2005</v>
          </cell>
          <cell r="D119">
            <v>298.39999999999998</v>
          </cell>
        </row>
        <row r="120">
          <cell r="A120">
            <v>312</v>
          </cell>
          <cell r="B120" t="str">
            <v>Haven Public Schools</v>
          </cell>
          <cell r="C120">
            <v>2005</v>
          </cell>
          <cell r="D120">
            <v>1063.7</v>
          </cell>
        </row>
        <row r="121">
          <cell r="A121">
            <v>313</v>
          </cell>
          <cell r="B121" t="str">
            <v>Buhler</v>
          </cell>
          <cell r="C121">
            <v>2005</v>
          </cell>
          <cell r="D121">
            <v>2148.4</v>
          </cell>
        </row>
        <row r="122">
          <cell r="A122">
            <v>314</v>
          </cell>
          <cell r="B122" t="str">
            <v>Brewster</v>
          </cell>
          <cell r="C122">
            <v>2005</v>
          </cell>
          <cell r="D122">
            <v>128.80000000000001</v>
          </cell>
        </row>
        <row r="123">
          <cell r="A123">
            <v>315</v>
          </cell>
          <cell r="B123" t="str">
            <v>Colby Public Schools</v>
          </cell>
          <cell r="C123">
            <v>2005</v>
          </cell>
          <cell r="D123">
            <v>1025.4000000000001</v>
          </cell>
        </row>
        <row r="124">
          <cell r="A124">
            <v>316</v>
          </cell>
          <cell r="B124" t="str">
            <v>Golden Plains</v>
          </cell>
          <cell r="C124">
            <v>2005</v>
          </cell>
          <cell r="D124">
            <v>190.8</v>
          </cell>
        </row>
        <row r="125">
          <cell r="A125">
            <v>317</v>
          </cell>
          <cell r="B125" t="str">
            <v>Herndon (*Closed*)</v>
          </cell>
          <cell r="C125">
            <v>2005</v>
          </cell>
          <cell r="D125">
            <v>0</v>
          </cell>
        </row>
        <row r="126">
          <cell r="A126">
            <v>318</v>
          </cell>
          <cell r="B126" t="str">
            <v>Atwood (*Closed*)</v>
          </cell>
          <cell r="C126">
            <v>2005</v>
          </cell>
          <cell r="D126">
            <v>0</v>
          </cell>
        </row>
        <row r="127">
          <cell r="A127">
            <v>320</v>
          </cell>
          <cell r="B127" t="str">
            <v>Wamego</v>
          </cell>
          <cell r="C127">
            <v>2005</v>
          </cell>
          <cell r="D127">
            <v>1280.4000000000001</v>
          </cell>
        </row>
        <row r="128">
          <cell r="A128">
            <v>321</v>
          </cell>
          <cell r="B128" t="str">
            <v>Kaw Valley</v>
          </cell>
          <cell r="C128">
            <v>2005</v>
          </cell>
          <cell r="D128">
            <v>1067.5</v>
          </cell>
        </row>
        <row r="129">
          <cell r="A129">
            <v>322</v>
          </cell>
          <cell r="B129" t="str">
            <v>Onaga-Havensville-Wheaton</v>
          </cell>
          <cell r="C129">
            <v>2005</v>
          </cell>
          <cell r="D129">
            <v>368</v>
          </cell>
        </row>
        <row r="130">
          <cell r="A130">
            <v>323</v>
          </cell>
          <cell r="B130" t="str">
            <v>Rock Creek</v>
          </cell>
          <cell r="C130">
            <v>2005</v>
          </cell>
          <cell r="D130">
            <v>726.1</v>
          </cell>
        </row>
        <row r="131">
          <cell r="A131">
            <v>324</v>
          </cell>
          <cell r="B131" t="str">
            <v>Eastern Heights (*Closed*)</v>
          </cell>
          <cell r="C131">
            <v>2005</v>
          </cell>
          <cell r="D131">
            <v>152</v>
          </cell>
        </row>
        <row r="132">
          <cell r="A132">
            <v>325</v>
          </cell>
          <cell r="B132" t="str">
            <v>Phillipsburg</v>
          </cell>
          <cell r="C132">
            <v>2005</v>
          </cell>
          <cell r="D132">
            <v>607</v>
          </cell>
        </row>
        <row r="133">
          <cell r="A133">
            <v>326</v>
          </cell>
          <cell r="B133" t="str">
            <v>Logan</v>
          </cell>
          <cell r="C133">
            <v>2005</v>
          </cell>
          <cell r="D133">
            <v>184</v>
          </cell>
        </row>
        <row r="134">
          <cell r="A134">
            <v>327</v>
          </cell>
          <cell r="B134" t="str">
            <v>Ellsworth</v>
          </cell>
          <cell r="C134">
            <v>2005</v>
          </cell>
          <cell r="D134">
            <v>590</v>
          </cell>
        </row>
        <row r="135">
          <cell r="A135">
            <v>328</v>
          </cell>
          <cell r="B135" t="str">
            <v>Lorraine</v>
          </cell>
          <cell r="C135">
            <v>2005</v>
          </cell>
          <cell r="D135">
            <v>426</v>
          </cell>
        </row>
        <row r="136">
          <cell r="A136">
            <v>329</v>
          </cell>
          <cell r="B136" t="str">
            <v>Mill Creek Valley</v>
          </cell>
          <cell r="C136">
            <v>2005</v>
          </cell>
          <cell r="D136">
            <v>461.5</v>
          </cell>
        </row>
        <row r="137">
          <cell r="A137">
            <v>330</v>
          </cell>
          <cell r="B137" t="str">
            <v>Mission Valley</v>
          </cell>
          <cell r="C137">
            <v>2005</v>
          </cell>
          <cell r="D137">
            <v>495.5</v>
          </cell>
        </row>
        <row r="138">
          <cell r="A138">
            <v>331</v>
          </cell>
          <cell r="B138" t="str">
            <v>Kingman - Norwich</v>
          </cell>
          <cell r="C138">
            <v>2005</v>
          </cell>
          <cell r="D138">
            <v>1103.3</v>
          </cell>
        </row>
        <row r="139">
          <cell r="A139">
            <v>332</v>
          </cell>
          <cell r="B139" t="str">
            <v>Cunningham</v>
          </cell>
          <cell r="C139">
            <v>2005</v>
          </cell>
          <cell r="D139">
            <v>229</v>
          </cell>
        </row>
        <row r="140">
          <cell r="A140">
            <v>333</v>
          </cell>
          <cell r="B140" t="str">
            <v>Concordia</v>
          </cell>
          <cell r="C140">
            <v>2005</v>
          </cell>
          <cell r="D140">
            <v>1056.3</v>
          </cell>
        </row>
        <row r="141">
          <cell r="A141">
            <v>334</v>
          </cell>
          <cell r="B141" t="str">
            <v>Southern Cloud</v>
          </cell>
          <cell r="C141">
            <v>2005</v>
          </cell>
          <cell r="D141">
            <v>233.5</v>
          </cell>
        </row>
        <row r="142">
          <cell r="A142">
            <v>335</v>
          </cell>
          <cell r="B142" t="str">
            <v>North Jackson</v>
          </cell>
          <cell r="C142">
            <v>2005</v>
          </cell>
          <cell r="D142">
            <v>421</v>
          </cell>
        </row>
        <row r="143">
          <cell r="A143">
            <v>336</v>
          </cell>
          <cell r="B143" t="str">
            <v>Holton</v>
          </cell>
          <cell r="C143">
            <v>2005</v>
          </cell>
          <cell r="D143">
            <v>1110</v>
          </cell>
        </row>
        <row r="144">
          <cell r="A144">
            <v>337</v>
          </cell>
          <cell r="B144" t="str">
            <v>Royal Valley</v>
          </cell>
          <cell r="C144">
            <v>2005</v>
          </cell>
          <cell r="D144">
            <v>924.5</v>
          </cell>
        </row>
        <row r="145">
          <cell r="A145">
            <v>338</v>
          </cell>
          <cell r="B145" t="str">
            <v>Valley Falls</v>
          </cell>
          <cell r="C145">
            <v>2005</v>
          </cell>
          <cell r="D145">
            <v>430.4</v>
          </cell>
        </row>
        <row r="146">
          <cell r="A146">
            <v>339</v>
          </cell>
          <cell r="B146" t="str">
            <v>Jefferson County North</v>
          </cell>
          <cell r="C146">
            <v>2005</v>
          </cell>
          <cell r="D146">
            <v>490.4</v>
          </cell>
        </row>
        <row r="147">
          <cell r="A147">
            <v>340</v>
          </cell>
          <cell r="B147" t="str">
            <v>Jefferson West</v>
          </cell>
          <cell r="C147">
            <v>2005</v>
          </cell>
          <cell r="D147">
            <v>950</v>
          </cell>
        </row>
        <row r="148">
          <cell r="A148">
            <v>341</v>
          </cell>
          <cell r="B148" t="str">
            <v>Oskaloosa Public Schools</v>
          </cell>
          <cell r="C148">
            <v>2005</v>
          </cell>
          <cell r="D148">
            <v>614.1</v>
          </cell>
        </row>
        <row r="149">
          <cell r="A149">
            <v>342</v>
          </cell>
          <cell r="B149" t="str">
            <v>McLouth</v>
          </cell>
          <cell r="C149">
            <v>2005</v>
          </cell>
          <cell r="D149">
            <v>559.1</v>
          </cell>
        </row>
        <row r="150">
          <cell r="A150">
            <v>343</v>
          </cell>
          <cell r="B150" t="str">
            <v>Perry Public Schools</v>
          </cell>
          <cell r="C150">
            <v>2005</v>
          </cell>
          <cell r="D150">
            <v>965</v>
          </cell>
        </row>
        <row r="151">
          <cell r="A151">
            <v>344</v>
          </cell>
          <cell r="B151" t="str">
            <v>Pleasanton</v>
          </cell>
          <cell r="C151">
            <v>2005</v>
          </cell>
          <cell r="D151">
            <v>399.5</v>
          </cell>
        </row>
        <row r="152">
          <cell r="A152">
            <v>345</v>
          </cell>
          <cell r="B152" t="str">
            <v>Seaman</v>
          </cell>
          <cell r="C152">
            <v>2005</v>
          </cell>
          <cell r="D152">
            <v>3318</v>
          </cell>
        </row>
        <row r="153">
          <cell r="A153">
            <v>346</v>
          </cell>
          <cell r="B153" t="str">
            <v>Jayhawk</v>
          </cell>
          <cell r="C153">
            <v>2005</v>
          </cell>
          <cell r="D153">
            <v>563.20000000000005</v>
          </cell>
        </row>
        <row r="154">
          <cell r="A154">
            <v>347</v>
          </cell>
          <cell r="B154" t="str">
            <v>Kinsley-Offerle</v>
          </cell>
          <cell r="C154">
            <v>2005</v>
          </cell>
          <cell r="D154">
            <v>319.60000000000002</v>
          </cell>
        </row>
        <row r="155">
          <cell r="A155">
            <v>348</v>
          </cell>
          <cell r="B155" t="str">
            <v>Baldwin City</v>
          </cell>
          <cell r="C155">
            <v>2005</v>
          </cell>
          <cell r="D155">
            <v>1305.5999999999999</v>
          </cell>
        </row>
        <row r="156">
          <cell r="A156">
            <v>349</v>
          </cell>
          <cell r="B156" t="str">
            <v>Stafford</v>
          </cell>
          <cell r="C156">
            <v>2005</v>
          </cell>
          <cell r="D156">
            <v>313.2</v>
          </cell>
        </row>
        <row r="157">
          <cell r="A157">
            <v>350</v>
          </cell>
          <cell r="B157" t="str">
            <v>St John-Hudson</v>
          </cell>
          <cell r="C157">
            <v>2005</v>
          </cell>
          <cell r="D157">
            <v>402.9</v>
          </cell>
        </row>
        <row r="158">
          <cell r="A158">
            <v>351</v>
          </cell>
          <cell r="B158" t="str">
            <v>Macksville</v>
          </cell>
          <cell r="C158">
            <v>2005</v>
          </cell>
          <cell r="D158">
            <v>288.39999999999998</v>
          </cell>
        </row>
        <row r="159">
          <cell r="A159">
            <v>352</v>
          </cell>
          <cell r="B159" t="str">
            <v>Goodland</v>
          </cell>
          <cell r="C159">
            <v>2005</v>
          </cell>
          <cell r="D159">
            <v>950.4</v>
          </cell>
        </row>
        <row r="160">
          <cell r="A160">
            <v>353</v>
          </cell>
          <cell r="B160" t="str">
            <v>Wellington</v>
          </cell>
          <cell r="C160">
            <v>2005</v>
          </cell>
          <cell r="D160">
            <v>1650.7</v>
          </cell>
        </row>
        <row r="161">
          <cell r="A161">
            <v>354</v>
          </cell>
          <cell r="B161" t="str">
            <v>Claflin</v>
          </cell>
          <cell r="C161">
            <v>2005</v>
          </cell>
          <cell r="D161">
            <v>295.5</v>
          </cell>
        </row>
        <row r="162">
          <cell r="A162">
            <v>355</v>
          </cell>
          <cell r="B162" t="str">
            <v>Ellinwood Public Schools</v>
          </cell>
          <cell r="C162">
            <v>2005</v>
          </cell>
          <cell r="D162">
            <v>513.4</v>
          </cell>
        </row>
        <row r="163">
          <cell r="A163">
            <v>356</v>
          </cell>
          <cell r="B163" t="str">
            <v>Conway Springs</v>
          </cell>
          <cell r="C163">
            <v>2005</v>
          </cell>
          <cell r="D163">
            <v>568.20000000000005</v>
          </cell>
        </row>
        <row r="164">
          <cell r="A164">
            <v>357</v>
          </cell>
          <cell r="B164" t="str">
            <v>Belle Plaine</v>
          </cell>
          <cell r="C164">
            <v>2005</v>
          </cell>
          <cell r="D164">
            <v>770</v>
          </cell>
        </row>
        <row r="165">
          <cell r="A165">
            <v>358</v>
          </cell>
          <cell r="B165" t="str">
            <v>Oxford</v>
          </cell>
          <cell r="C165">
            <v>2005</v>
          </cell>
          <cell r="D165">
            <v>403.5</v>
          </cell>
        </row>
        <row r="166">
          <cell r="A166">
            <v>359</v>
          </cell>
          <cell r="B166" t="str">
            <v>Argonia Public Schools</v>
          </cell>
          <cell r="C166">
            <v>2005</v>
          </cell>
          <cell r="D166">
            <v>212.3</v>
          </cell>
        </row>
        <row r="167">
          <cell r="A167">
            <v>360</v>
          </cell>
          <cell r="B167" t="str">
            <v>Caldwell</v>
          </cell>
          <cell r="C167">
            <v>2005</v>
          </cell>
          <cell r="D167">
            <v>300</v>
          </cell>
        </row>
        <row r="168">
          <cell r="A168">
            <v>361</v>
          </cell>
          <cell r="B168" t="str">
            <v>Anthony-Harper</v>
          </cell>
          <cell r="C168">
            <v>2005</v>
          </cell>
          <cell r="D168">
            <v>909.3</v>
          </cell>
        </row>
        <row r="169">
          <cell r="A169">
            <v>362</v>
          </cell>
          <cell r="B169" t="str">
            <v>Prairie View</v>
          </cell>
          <cell r="C169">
            <v>2005</v>
          </cell>
          <cell r="D169">
            <v>1003.1</v>
          </cell>
        </row>
        <row r="170">
          <cell r="A170">
            <v>363</v>
          </cell>
          <cell r="B170" t="str">
            <v>Holcomb</v>
          </cell>
          <cell r="C170">
            <v>2005</v>
          </cell>
          <cell r="D170">
            <v>849.7</v>
          </cell>
        </row>
        <row r="171">
          <cell r="A171">
            <v>364</v>
          </cell>
          <cell r="B171" t="str">
            <v>Marysville</v>
          </cell>
          <cell r="C171">
            <v>2005</v>
          </cell>
          <cell r="D171">
            <v>760.2</v>
          </cell>
        </row>
        <row r="172">
          <cell r="A172">
            <v>365</v>
          </cell>
          <cell r="B172" t="str">
            <v>Garnett</v>
          </cell>
          <cell r="C172">
            <v>2005</v>
          </cell>
          <cell r="D172">
            <v>1081.5</v>
          </cell>
        </row>
        <row r="173">
          <cell r="A173">
            <v>366</v>
          </cell>
          <cell r="B173" t="str">
            <v>Woodson</v>
          </cell>
          <cell r="C173">
            <v>2005</v>
          </cell>
          <cell r="D173">
            <v>498.5</v>
          </cell>
        </row>
        <row r="174">
          <cell r="A174">
            <v>367</v>
          </cell>
          <cell r="B174" t="str">
            <v>Osawatomie</v>
          </cell>
          <cell r="C174">
            <v>2005</v>
          </cell>
          <cell r="D174">
            <v>1146</v>
          </cell>
        </row>
        <row r="175">
          <cell r="A175">
            <v>368</v>
          </cell>
          <cell r="B175" t="str">
            <v>Paola</v>
          </cell>
          <cell r="C175">
            <v>2005</v>
          </cell>
          <cell r="D175">
            <v>2013.4</v>
          </cell>
        </row>
        <row r="176">
          <cell r="A176">
            <v>369</v>
          </cell>
          <cell r="B176" t="str">
            <v>Burrton</v>
          </cell>
          <cell r="C176">
            <v>2005</v>
          </cell>
          <cell r="D176">
            <v>254.7</v>
          </cell>
        </row>
        <row r="177">
          <cell r="A177">
            <v>371</v>
          </cell>
          <cell r="B177" t="str">
            <v>Montezuma</v>
          </cell>
          <cell r="C177">
            <v>2005</v>
          </cell>
          <cell r="D177">
            <v>242.1</v>
          </cell>
        </row>
        <row r="178">
          <cell r="A178">
            <v>372</v>
          </cell>
          <cell r="B178" t="str">
            <v>Silver Lake</v>
          </cell>
          <cell r="C178">
            <v>2005</v>
          </cell>
          <cell r="D178">
            <v>729</v>
          </cell>
        </row>
        <row r="179">
          <cell r="A179">
            <v>373</v>
          </cell>
          <cell r="B179" t="str">
            <v>Newton</v>
          </cell>
          <cell r="C179">
            <v>2005</v>
          </cell>
          <cell r="D179">
            <v>3461.2</v>
          </cell>
        </row>
        <row r="180">
          <cell r="A180">
            <v>374</v>
          </cell>
          <cell r="B180" t="str">
            <v>Sublette</v>
          </cell>
          <cell r="C180">
            <v>2005</v>
          </cell>
          <cell r="D180">
            <v>476.9</v>
          </cell>
        </row>
        <row r="181">
          <cell r="A181">
            <v>375</v>
          </cell>
          <cell r="B181" t="str">
            <v>Circle</v>
          </cell>
          <cell r="C181">
            <v>2005</v>
          </cell>
          <cell r="D181">
            <v>1494.8</v>
          </cell>
        </row>
        <row r="182">
          <cell r="A182">
            <v>376</v>
          </cell>
          <cell r="B182" t="str">
            <v>Sterling</v>
          </cell>
          <cell r="C182">
            <v>2005</v>
          </cell>
          <cell r="D182">
            <v>504.3</v>
          </cell>
        </row>
        <row r="183">
          <cell r="A183">
            <v>377</v>
          </cell>
          <cell r="B183" t="str">
            <v>Atchison Co Comm Schools</v>
          </cell>
          <cell r="C183">
            <v>2005</v>
          </cell>
          <cell r="D183">
            <v>741</v>
          </cell>
        </row>
        <row r="184">
          <cell r="A184">
            <v>378</v>
          </cell>
          <cell r="B184" t="str">
            <v>Riley County</v>
          </cell>
          <cell r="C184">
            <v>2005</v>
          </cell>
          <cell r="D184">
            <v>642.5</v>
          </cell>
        </row>
        <row r="185">
          <cell r="A185">
            <v>379</v>
          </cell>
          <cell r="B185" t="str">
            <v>Clay Center</v>
          </cell>
          <cell r="C185">
            <v>2005</v>
          </cell>
          <cell r="D185">
            <v>1371.3</v>
          </cell>
        </row>
        <row r="186">
          <cell r="A186">
            <v>380</v>
          </cell>
          <cell r="B186" t="str">
            <v>Vermillion</v>
          </cell>
          <cell r="C186">
            <v>2005</v>
          </cell>
          <cell r="D186">
            <v>545.5</v>
          </cell>
        </row>
        <row r="187">
          <cell r="A187">
            <v>381</v>
          </cell>
          <cell r="B187" t="str">
            <v>Spearville</v>
          </cell>
          <cell r="C187">
            <v>2005</v>
          </cell>
          <cell r="D187">
            <v>341</v>
          </cell>
        </row>
        <row r="188">
          <cell r="A188">
            <v>382</v>
          </cell>
          <cell r="B188" t="str">
            <v>Pratt</v>
          </cell>
          <cell r="C188">
            <v>2005</v>
          </cell>
          <cell r="D188">
            <v>1127.8</v>
          </cell>
        </row>
        <row r="189">
          <cell r="A189">
            <v>383</v>
          </cell>
          <cell r="B189" t="str">
            <v>Manhattan-Ogden</v>
          </cell>
          <cell r="C189">
            <v>2005</v>
          </cell>
          <cell r="D189">
            <v>4946.3</v>
          </cell>
        </row>
        <row r="190">
          <cell r="A190">
            <v>384</v>
          </cell>
          <cell r="B190" t="str">
            <v>Blue Valley</v>
          </cell>
          <cell r="C190">
            <v>2005</v>
          </cell>
          <cell r="D190">
            <v>244.5</v>
          </cell>
        </row>
        <row r="191">
          <cell r="A191">
            <v>385</v>
          </cell>
          <cell r="B191" t="str">
            <v>Andover</v>
          </cell>
          <cell r="C191">
            <v>2005</v>
          </cell>
          <cell r="D191">
            <v>3643.2</v>
          </cell>
        </row>
        <row r="192">
          <cell r="A192">
            <v>386</v>
          </cell>
          <cell r="B192" t="str">
            <v>Madison-Virgil</v>
          </cell>
          <cell r="C192">
            <v>2005</v>
          </cell>
          <cell r="D192">
            <v>242.5</v>
          </cell>
        </row>
        <row r="193">
          <cell r="A193">
            <v>387</v>
          </cell>
          <cell r="B193" t="str">
            <v>Altoona-Midway</v>
          </cell>
          <cell r="C193">
            <v>2005</v>
          </cell>
          <cell r="D193">
            <v>231</v>
          </cell>
        </row>
        <row r="194">
          <cell r="A194">
            <v>388</v>
          </cell>
          <cell r="B194" t="str">
            <v>Ellis</v>
          </cell>
          <cell r="C194">
            <v>2005</v>
          </cell>
          <cell r="D194">
            <v>374.2</v>
          </cell>
        </row>
        <row r="195">
          <cell r="A195">
            <v>389</v>
          </cell>
          <cell r="B195" t="str">
            <v>Eureka</v>
          </cell>
          <cell r="C195">
            <v>2005</v>
          </cell>
          <cell r="D195">
            <v>676</v>
          </cell>
        </row>
        <row r="196">
          <cell r="A196">
            <v>390</v>
          </cell>
          <cell r="B196" t="str">
            <v>Hamilton</v>
          </cell>
          <cell r="C196">
            <v>2005</v>
          </cell>
          <cell r="D196">
            <v>108.5</v>
          </cell>
        </row>
        <row r="197">
          <cell r="A197">
            <v>392</v>
          </cell>
          <cell r="B197" t="str">
            <v>Osborne County</v>
          </cell>
          <cell r="C197">
            <v>2005</v>
          </cell>
          <cell r="D197">
            <v>386.6</v>
          </cell>
        </row>
        <row r="198">
          <cell r="A198">
            <v>393</v>
          </cell>
          <cell r="B198" t="str">
            <v>Solomon</v>
          </cell>
          <cell r="C198">
            <v>2005</v>
          </cell>
          <cell r="D198">
            <v>403.4</v>
          </cell>
        </row>
        <row r="199">
          <cell r="A199">
            <v>394</v>
          </cell>
          <cell r="B199" t="str">
            <v>Rose Hill Public Schools</v>
          </cell>
          <cell r="C199">
            <v>2005</v>
          </cell>
          <cell r="D199">
            <v>1739.5</v>
          </cell>
        </row>
        <row r="200">
          <cell r="A200">
            <v>395</v>
          </cell>
          <cell r="B200" t="str">
            <v>LaCrosse</v>
          </cell>
          <cell r="C200">
            <v>2005</v>
          </cell>
          <cell r="D200">
            <v>304.8</v>
          </cell>
        </row>
        <row r="201">
          <cell r="A201">
            <v>396</v>
          </cell>
          <cell r="B201" t="str">
            <v>Douglass Public Schools</v>
          </cell>
          <cell r="C201">
            <v>2005</v>
          </cell>
          <cell r="D201">
            <v>827.8</v>
          </cell>
        </row>
        <row r="202">
          <cell r="A202">
            <v>397</v>
          </cell>
          <cell r="B202" t="str">
            <v>Centre</v>
          </cell>
          <cell r="C202">
            <v>2005</v>
          </cell>
          <cell r="D202">
            <v>256.5</v>
          </cell>
        </row>
        <row r="203">
          <cell r="A203">
            <v>398</v>
          </cell>
          <cell r="B203" t="str">
            <v>Peabody-Burns</v>
          </cell>
          <cell r="C203">
            <v>2005</v>
          </cell>
          <cell r="D203">
            <v>414.5</v>
          </cell>
        </row>
        <row r="204">
          <cell r="A204">
            <v>399</v>
          </cell>
          <cell r="B204" t="str">
            <v>Paradise</v>
          </cell>
          <cell r="C204">
            <v>2005</v>
          </cell>
          <cell r="D204">
            <v>148</v>
          </cell>
        </row>
        <row r="205">
          <cell r="A205">
            <v>400</v>
          </cell>
          <cell r="B205" t="str">
            <v>Smoky Valley</v>
          </cell>
          <cell r="C205">
            <v>2005</v>
          </cell>
          <cell r="D205">
            <v>950.1</v>
          </cell>
        </row>
        <row r="206">
          <cell r="A206">
            <v>401</v>
          </cell>
          <cell r="B206" t="str">
            <v>Chase-Raymond</v>
          </cell>
          <cell r="C206">
            <v>2005</v>
          </cell>
          <cell r="D206">
            <v>148.5</v>
          </cell>
        </row>
        <row r="207">
          <cell r="A207">
            <v>402</v>
          </cell>
          <cell r="B207" t="str">
            <v>Augusta</v>
          </cell>
          <cell r="C207">
            <v>2005</v>
          </cell>
          <cell r="D207">
            <v>2116.6999999999998</v>
          </cell>
        </row>
        <row r="208">
          <cell r="A208">
            <v>403</v>
          </cell>
          <cell r="B208" t="str">
            <v>Otis-Bison</v>
          </cell>
          <cell r="C208">
            <v>2005</v>
          </cell>
          <cell r="D208">
            <v>218</v>
          </cell>
        </row>
        <row r="209">
          <cell r="A209">
            <v>404</v>
          </cell>
          <cell r="B209" t="str">
            <v>Riverton</v>
          </cell>
          <cell r="C209">
            <v>2005</v>
          </cell>
          <cell r="D209">
            <v>818.6</v>
          </cell>
        </row>
        <row r="210">
          <cell r="A210">
            <v>405</v>
          </cell>
          <cell r="B210" t="str">
            <v>Lyons</v>
          </cell>
          <cell r="C210">
            <v>2005</v>
          </cell>
          <cell r="D210">
            <v>839.1</v>
          </cell>
        </row>
        <row r="211">
          <cell r="A211">
            <v>406</v>
          </cell>
          <cell r="B211" t="str">
            <v>Wathena</v>
          </cell>
          <cell r="C211">
            <v>2005</v>
          </cell>
          <cell r="D211">
            <v>374.5</v>
          </cell>
        </row>
        <row r="212">
          <cell r="A212">
            <v>407</v>
          </cell>
          <cell r="B212" t="str">
            <v>Russell County</v>
          </cell>
          <cell r="C212">
            <v>2005</v>
          </cell>
          <cell r="D212">
            <v>994</v>
          </cell>
        </row>
        <row r="213">
          <cell r="A213">
            <v>408</v>
          </cell>
          <cell r="B213" t="str">
            <v>Marion-Florence</v>
          </cell>
          <cell r="C213">
            <v>2005</v>
          </cell>
          <cell r="D213">
            <v>641.29999999999995</v>
          </cell>
        </row>
        <row r="214">
          <cell r="A214">
            <v>409</v>
          </cell>
          <cell r="B214" t="str">
            <v>Atchison Public Schools</v>
          </cell>
          <cell r="C214">
            <v>2005</v>
          </cell>
          <cell r="D214">
            <v>1565.1</v>
          </cell>
        </row>
        <row r="215">
          <cell r="A215">
            <v>410</v>
          </cell>
          <cell r="B215" t="str">
            <v>Durham-Hillsboro-Lehigh</v>
          </cell>
          <cell r="C215">
            <v>2005</v>
          </cell>
          <cell r="D215">
            <v>666.2</v>
          </cell>
        </row>
        <row r="216">
          <cell r="A216">
            <v>411</v>
          </cell>
          <cell r="B216" t="str">
            <v>Goessel</v>
          </cell>
          <cell r="C216">
            <v>2005</v>
          </cell>
          <cell r="D216">
            <v>282.5</v>
          </cell>
        </row>
        <row r="217">
          <cell r="A217">
            <v>412</v>
          </cell>
          <cell r="B217" t="str">
            <v>Hoxie Community Schools</v>
          </cell>
          <cell r="C217">
            <v>2005</v>
          </cell>
          <cell r="D217">
            <v>316.5</v>
          </cell>
        </row>
        <row r="218">
          <cell r="A218">
            <v>413</v>
          </cell>
          <cell r="B218" t="str">
            <v>Chanute Public Schools</v>
          </cell>
          <cell r="C218">
            <v>2005</v>
          </cell>
          <cell r="D218">
            <v>1793.2</v>
          </cell>
        </row>
        <row r="219">
          <cell r="A219">
            <v>415</v>
          </cell>
          <cell r="B219" t="str">
            <v>Hiawatha</v>
          </cell>
          <cell r="C219">
            <v>2005</v>
          </cell>
          <cell r="D219">
            <v>891.8</v>
          </cell>
        </row>
        <row r="220">
          <cell r="A220">
            <v>416</v>
          </cell>
          <cell r="B220" t="str">
            <v>Louisburg</v>
          </cell>
          <cell r="C220">
            <v>2005</v>
          </cell>
          <cell r="D220">
            <v>1414.7</v>
          </cell>
        </row>
        <row r="221">
          <cell r="A221">
            <v>417</v>
          </cell>
          <cell r="B221" t="str">
            <v>Morris County</v>
          </cell>
          <cell r="C221">
            <v>2005</v>
          </cell>
          <cell r="D221">
            <v>860.2</v>
          </cell>
        </row>
        <row r="222">
          <cell r="A222">
            <v>418</v>
          </cell>
          <cell r="B222" t="str">
            <v>McPherson</v>
          </cell>
          <cell r="C222">
            <v>2005</v>
          </cell>
          <cell r="D222">
            <v>2396.3000000000002</v>
          </cell>
        </row>
        <row r="223">
          <cell r="A223">
            <v>419</v>
          </cell>
          <cell r="B223" t="str">
            <v>Canton-Galva</v>
          </cell>
          <cell r="C223">
            <v>2005</v>
          </cell>
          <cell r="D223">
            <v>396.2</v>
          </cell>
        </row>
        <row r="224">
          <cell r="A224">
            <v>420</v>
          </cell>
          <cell r="B224" t="str">
            <v>Osage City</v>
          </cell>
          <cell r="C224">
            <v>2005</v>
          </cell>
          <cell r="D224">
            <v>728.6</v>
          </cell>
        </row>
        <row r="225">
          <cell r="A225">
            <v>421</v>
          </cell>
          <cell r="B225" t="str">
            <v>Lyndon</v>
          </cell>
          <cell r="C225">
            <v>2005</v>
          </cell>
          <cell r="D225">
            <v>436</v>
          </cell>
        </row>
        <row r="226">
          <cell r="A226">
            <v>422</v>
          </cell>
          <cell r="B226" t="str">
            <v>Greensburg</v>
          </cell>
          <cell r="C226">
            <v>2005</v>
          </cell>
          <cell r="D226">
            <v>298.7</v>
          </cell>
        </row>
        <row r="227">
          <cell r="A227">
            <v>423</v>
          </cell>
          <cell r="B227" t="str">
            <v>Moundridge</v>
          </cell>
          <cell r="C227">
            <v>2005</v>
          </cell>
          <cell r="D227">
            <v>414.5</v>
          </cell>
        </row>
        <row r="228">
          <cell r="A228">
            <v>424</v>
          </cell>
          <cell r="B228" t="str">
            <v>Mullinville</v>
          </cell>
          <cell r="C228">
            <v>2005</v>
          </cell>
          <cell r="D228">
            <v>131.4</v>
          </cell>
        </row>
        <row r="229">
          <cell r="A229">
            <v>425</v>
          </cell>
          <cell r="B229" t="str">
            <v>Highland</v>
          </cell>
          <cell r="C229">
            <v>2005</v>
          </cell>
          <cell r="D229">
            <v>250</v>
          </cell>
        </row>
        <row r="230">
          <cell r="A230">
            <v>426</v>
          </cell>
          <cell r="B230" t="str">
            <v>Pike Valley</v>
          </cell>
          <cell r="C230">
            <v>2005</v>
          </cell>
          <cell r="D230">
            <v>261.7</v>
          </cell>
        </row>
        <row r="231">
          <cell r="A231">
            <v>427</v>
          </cell>
          <cell r="B231" t="str">
            <v>Republic County (*Closed*)</v>
          </cell>
          <cell r="C231">
            <v>2005</v>
          </cell>
          <cell r="D231">
            <v>458.5</v>
          </cell>
        </row>
        <row r="232">
          <cell r="A232">
            <v>428</v>
          </cell>
          <cell r="B232" t="str">
            <v>Great Bend</v>
          </cell>
          <cell r="C232">
            <v>2005</v>
          </cell>
          <cell r="D232">
            <v>3040.3</v>
          </cell>
        </row>
        <row r="233">
          <cell r="A233">
            <v>429</v>
          </cell>
          <cell r="B233" t="str">
            <v>Troy Public Schools</v>
          </cell>
          <cell r="C233">
            <v>2005</v>
          </cell>
          <cell r="D233">
            <v>372</v>
          </cell>
        </row>
        <row r="234">
          <cell r="A234">
            <v>430</v>
          </cell>
          <cell r="B234" t="str">
            <v>South Brown County</v>
          </cell>
          <cell r="C234">
            <v>2005</v>
          </cell>
          <cell r="D234">
            <v>657.6</v>
          </cell>
        </row>
        <row r="235">
          <cell r="A235">
            <v>431</v>
          </cell>
          <cell r="B235" t="str">
            <v>Hoisington</v>
          </cell>
          <cell r="C235">
            <v>2005</v>
          </cell>
          <cell r="D235">
            <v>612.9</v>
          </cell>
        </row>
        <row r="236">
          <cell r="A236">
            <v>432</v>
          </cell>
          <cell r="B236" t="str">
            <v>Victoria</v>
          </cell>
          <cell r="C236">
            <v>2005</v>
          </cell>
          <cell r="D236">
            <v>265.3</v>
          </cell>
        </row>
        <row r="237">
          <cell r="A237">
            <v>433</v>
          </cell>
          <cell r="B237" t="str">
            <v>Midway Schools</v>
          </cell>
          <cell r="C237">
            <v>2005</v>
          </cell>
          <cell r="D237">
            <v>202</v>
          </cell>
        </row>
        <row r="238">
          <cell r="A238">
            <v>434</v>
          </cell>
          <cell r="B238" t="str">
            <v>Santa Fe Trail</v>
          </cell>
          <cell r="C238">
            <v>2005</v>
          </cell>
          <cell r="D238">
            <v>1262</v>
          </cell>
        </row>
        <row r="239">
          <cell r="A239">
            <v>435</v>
          </cell>
          <cell r="B239" t="str">
            <v>Abilene</v>
          </cell>
          <cell r="C239">
            <v>2005</v>
          </cell>
          <cell r="D239">
            <v>1408.7</v>
          </cell>
        </row>
        <row r="240">
          <cell r="A240">
            <v>436</v>
          </cell>
          <cell r="B240" t="str">
            <v>Caney Valley</v>
          </cell>
          <cell r="C240">
            <v>2005</v>
          </cell>
          <cell r="D240">
            <v>825.9</v>
          </cell>
        </row>
        <row r="241">
          <cell r="A241">
            <v>437</v>
          </cell>
          <cell r="B241" t="str">
            <v>Auburn Washburn</v>
          </cell>
          <cell r="C241">
            <v>2005</v>
          </cell>
          <cell r="D241">
            <v>5006.6000000000004</v>
          </cell>
        </row>
        <row r="242">
          <cell r="A242">
            <v>438</v>
          </cell>
          <cell r="B242" t="str">
            <v>Skyline Schools</v>
          </cell>
          <cell r="C242">
            <v>2005</v>
          </cell>
          <cell r="D242">
            <v>418.3</v>
          </cell>
        </row>
        <row r="243">
          <cell r="A243">
            <v>439</v>
          </cell>
          <cell r="B243" t="str">
            <v>Sedgwick Public Schools</v>
          </cell>
          <cell r="C243">
            <v>2005</v>
          </cell>
          <cell r="D243">
            <v>520.5</v>
          </cell>
        </row>
        <row r="244">
          <cell r="A244">
            <v>440</v>
          </cell>
          <cell r="B244" t="str">
            <v>Halstead</v>
          </cell>
          <cell r="C244">
            <v>2005</v>
          </cell>
          <cell r="D244">
            <v>687.9</v>
          </cell>
        </row>
        <row r="245">
          <cell r="A245">
            <v>441</v>
          </cell>
          <cell r="B245" t="str">
            <v>Sabetha</v>
          </cell>
          <cell r="C245">
            <v>2005</v>
          </cell>
          <cell r="D245">
            <v>921.9</v>
          </cell>
        </row>
        <row r="246">
          <cell r="A246">
            <v>442</v>
          </cell>
          <cell r="B246" t="str">
            <v>Nemaha Valley Schools</v>
          </cell>
          <cell r="C246">
            <v>2005</v>
          </cell>
          <cell r="D246">
            <v>498.9</v>
          </cell>
        </row>
        <row r="247">
          <cell r="A247">
            <v>443</v>
          </cell>
          <cell r="B247" t="str">
            <v>Dodge City</v>
          </cell>
          <cell r="C247">
            <v>2005</v>
          </cell>
          <cell r="D247">
            <v>5653.8</v>
          </cell>
        </row>
        <row r="248">
          <cell r="A248">
            <v>444</v>
          </cell>
          <cell r="B248" t="str">
            <v>Little River</v>
          </cell>
          <cell r="C248">
            <v>2005</v>
          </cell>
          <cell r="D248">
            <v>281.7</v>
          </cell>
        </row>
        <row r="249">
          <cell r="A249">
            <v>445</v>
          </cell>
          <cell r="B249" t="str">
            <v>Coffeyville</v>
          </cell>
          <cell r="C249">
            <v>2005</v>
          </cell>
          <cell r="D249">
            <v>1860</v>
          </cell>
        </row>
        <row r="250">
          <cell r="A250">
            <v>446</v>
          </cell>
          <cell r="B250" t="str">
            <v>Independence</v>
          </cell>
          <cell r="C250">
            <v>2005</v>
          </cell>
          <cell r="D250">
            <v>1922.8</v>
          </cell>
        </row>
        <row r="251">
          <cell r="A251">
            <v>447</v>
          </cell>
          <cell r="B251" t="str">
            <v>Cherryvale</v>
          </cell>
          <cell r="C251">
            <v>2005</v>
          </cell>
          <cell r="D251">
            <v>597.6</v>
          </cell>
        </row>
        <row r="252">
          <cell r="A252">
            <v>448</v>
          </cell>
          <cell r="B252" t="str">
            <v>Inman</v>
          </cell>
          <cell r="C252">
            <v>2005</v>
          </cell>
          <cell r="D252">
            <v>440.5</v>
          </cell>
        </row>
        <row r="253">
          <cell r="A253">
            <v>449</v>
          </cell>
          <cell r="B253" t="str">
            <v>Easton</v>
          </cell>
          <cell r="C253">
            <v>2005</v>
          </cell>
          <cell r="D253">
            <v>691.2</v>
          </cell>
        </row>
        <row r="254">
          <cell r="A254">
            <v>450</v>
          </cell>
          <cell r="B254" t="str">
            <v>Shawnee Heights</v>
          </cell>
          <cell r="C254">
            <v>2005</v>
          </cell>
          <cell r="D254">
            <v>3355.7</v>
          </cell>
        </row>
        <row r="255">
          <cell r="A255">
            <v>451</v>
          </cell>
          <cell r="B255" t="str">
            <v>B &amp; B</v>
          </cell>
          <cell r="C255">
            <v>2005</v>
          </cell>
          <cell r="D255">
            <v>227</v>
          </cell>
        </row>
        <row r="256">
          <cell r="A256">
            <v>452</v>
          </cell>
          <cell r="B256" t="str">
            <v>Stanton County</v>
          </cell>
          <cell r="C256">
            <v>2005</v>
          </cell>
          <cell r="D256">
            <v>465</v>
          </cell>
        </row>
        <row r="257">
          <cell r="A257">
            <v>453</v>
          </cell>
          <cell r="B257" t="str">
            <v>Leavenworth</v>
          </cell>
          <cell r="C257">
            <v>2005</v>
          </cell>
          <cell r="D257">
            <v>3926.6</v>
          </cell>
        </row>
        <row r="258">
          <cell r="A258">
            <v>454</v>
          </cell>
          <cell r="B258" t="str">
            <v>Burlingame Public School</v>
          </cell>
          <cell r="C258">
            <v>2005</v>
          </cell>
          <cell r="D258">
            <v>337</v>
          </cell>
        </row>
        <row r="259">
          <cell r="A259">
            <v>455</v>
          </cell>
          <cell r="B259" t="str">
            <v>Hillcrest Rural Schools (*Closed*)</v>
          </cell>
          <cell r="C259">
            <v>2005</v>
          </cell>
          <cell r="D259">
            <v>118</v>
          </cell>
        </row>
        <row r="260">
          <cell r="A260">
            <v>456</v>
          </cell>
          <cell r="B260" t="str">
            <v>Marais Des Cygnes Valley</v>
          </cell>
          <cell r="C260">
            <v>2005</v>
          </cell>
          <cell r="D260">
            <v>263</v>
          </cell>
        </row>
        <row r="261">
          <cell r="A261">
            <v>457</v>
          </cell>
          <cell r="B261" t="str">
            <v>Garden City</v>
          </cell>
          <cell r="C261">
            <v>2005</v>
          </cell>
          <cell r="D261">
            <v>6953.7</v>
          </cell>
        </row>
        <row r="262">
          <cell r="A262">
            <v>458</v>
          </cell>
          <cell r="B262" t="str">
            <v>Basehor-Linwood</v>
          </cell>
          <cell r="C262">
            <v>2005</v>
          </cell>
          <cell r="D262">
            <v>2047.1</v>
          </cell>
        </row>
        <row r="263">
          <cell r="A263">
            <v>459</v>
          </cell>
          <cell r="B263" t="str">
            <v>Bucklin</v>
          </cell>
          <cell r="C263">
            <v>2005</v>
          </cell>
          <cell r="D263">
            <v>254</v>
          </cell>
        </row>
        <row r="264">
          <cell r="A264">
            <v>460</v>
          </cell>
          <cell r="B264" t="str">
            <v>Hesston</v>
          </cell>
          <cell r="C264">
            <v>2005</v>
          </cell>
          <cell r="D264">
            <v>766.5</v>
          </cell>
        </row>
        <row r="265">
          <cell r="A265">
            <v>461</v>
          </cell>
          <cell r="B265" t="str">
            <v>Neodesha</v>
          </cell>
          <cell r="C265">
            <v>2005</v>
          </cell>
          <cell r="D265">
            <v>729.6</v>
          </cell>
        </row>
        <row r="266">
          <cell r="A266">
            <v>462</v>
          </cell>
          <cell r="B266" t="str">
            <v>Central</v>
          </cell>
          <cell r="C266">
            <v>2005</v>
          </cell>
          <cell r="D266">
            <v>346.1</v>
          </cell>
        </row>
        <row r="267">
          <cell r="A267">
            <v>463</v>
          </cell>
          <cell r="B267" t="str">
            <v>Udall</v>
          </cell>
          <cell r="C267">
            <v>2005</v>
          </cell>
          <cell r="D267">
            <v>364.9</v>
          </cell>
        </row>
        <row r="268">
          <cell r="A268">
            <v>464</v>
          </cell>
          <cell r="B268" t="str">
            <v>Tonganoxie</v>
          </cell>
          <cell r="C268">
            <v>2005</v>
          </cell>
          <cell r="D268">
            <v>1572.7</v>
          </cell>
        </row>
        <row r="269">
          <cell r="A269">
            <v>465</v>
          </cell>
          <cell r="B269" t="str">
            <v>Winfield</v>
          </cell>
          <cell r="C269">
            <v>2005</v>
          </cell>
          <cell r="D269">
            <v>2469.8000000000002</v>
          </cell>
        </row>
        <row r="270">
          <cell r="A270">
            <v>466</v>
          </cell>
          <cell r="B270" t="str">
            <v>Scott County</v>
          </cell>
          <cell r="C270">
            <v>2005</v>
          </cell>
          <cell r="D270">
            <v>879.9</v>
          </cell>
        </row>
        <row r="271">
          <cell r="A271">
            <v>467</v>
          </cell>
          <cell r="B271" t="str">
            <v>Leoti</v>
          </cell>
          <cell r="C271">
            <v>2005</v>
          </cell>
          <cell r="D271">
            <v>484</v>
          </cell>
        </row>
        <row r="272">
          <cell r="A272">
            <v>468</v>
          </cell>
          <cell r="B272" t="str">
            <v>Healy Public Schools</v>
          </cell>
          <cell r="C272">
            <v>2005</v>
          </cell>
          <cell r="D272">
            <v>117.5</v>
          </cell>
        </row>
        <row r="273">
          <cell r="A273">
            <v>469</v>
          </cell>
          <cell r="B273" t="str">
            <v>Lansing</v>
          </cell>
          <cell r="C273">
            <v>2005</v>
          </cell>
          <cell r="D273">
            <v>2097</v>
          </cell>
        </row>
        <row r="274">
          <cell r="A274">
            <v>470</v>
          </cell>
          <cell r="B274" t="str">
            <v>Arkansas City</v>
          </cell>
          <cell r="C274">
            <v>2005</v>
          </cell>
          <cell r="D274">
            <v>2814.4</v>
          </cell>
        </row>
        <row r="275">
          <cell r="A275">
            <v>471</v>
          </cell>
          <cell r="B275" t="str">
            <v>Dexter</v>
          </cell>
          <cell r="C275">
            <v>2005</v>
          </cell>
          <cell r="D275">
            <v>225.8</v>
          </cell>
        </row>
        <row r="276">
          <cell r="A276">
            <v>473</v>
          </cell>
          <cell r="B276" t="str">
            <v>Chapman</v>
          </cell>
          <cell r="C276">
            <v>2005</v>
          </cell>
          <cell r="D276">
            <v>955.9</v>
          </cell>
        </row>
        <row r="277">
          <cell r="A277">
            <v>474</v>
          </cell>
          <cell r="B277" t="str">
            <v>Haviland</v>
          </cell>
          <cell r="C277">
            <v>2005</v>
          </cell>
          <cell r="D277">
            <v>166.9</v>
          </cell>
        </row>
        <row r="278">
          <cell r="A278">
            <v>475</v>
          </cell>
          <cell r="B278" t="str">
            <v>Geary County Schools</v>
          </cell>
          <cell r="C278">
            <v>2005</v>
          </cell>
          <cell r="D278">
            <v>6062.7</v>
          </cell>
        </row>
        <row r="279">
          <cell r="A279">
            <v>476</v>
          </cell>
          <cell r="B279" t="str">
            <v>Copeland</v>
          </cell>
          <cell r="C279">
            <v>2005</v>
          </cell>
          <cell r="D279">
            <v>115.5</v>
          </cell>
        </row>
        <row r="280">
          <cell r="A280">
            <v>477</v>
          </cell>
          <cell r="B280" t="str">
            <v>Ingalls</v>
          </cell>
          <cell r="C280">
            <v>2005</v>
          </cell>
          <cell r="D280">
            <v>244</v>
          </cell>
        </row>
        <row r="281">
          <cell r="A281">
            <v>479</v>
          </cell>
          <cell r="B281" t="str">
            <v>Crest</v>
          </cell>
          <cell r="C281">
            <v>2005</v>
          </cell>
          <cell r="D281">
            <v>236</v>
          </cell>
        </row>
        <row r="282">
          <cell r="A282">
            <v>480</v>
          </cell>
          <cell r="B282" t="str">
            <v>Liberal</v>
          </cell>
          <cell r="C282">
            <v>2005</v>
          </cell>
          <cell r="D282">
            <v>4173.3999999999996</v>
          </cell>
        </row>
        <row r="283">
          <cell r="A283">
            <v>481</v>
          </cell>
          <cell r="B283" t="str">
            <v>Rural Vista</v>
          </cell>
          <cell r="C283">
            <v>2005</v>
          </cell>
          <cell r="D283">
            <v>426.8</v>
          </cell>
        </row>
        <row r="284">
          <cell r="A284">
            <v>482</v>
          </cell>
          <cell r="B284" t="str">
            <v>Dighton</v>
          </cell>
          <cell r="C284">
            <v>2005</v>
          </cell>
          <cell r="D284">
            <v>241.3</v>
          </cell>
        </row>
        <row r="285">
          <cell r="A285">
            <v>483</v>
          </cell>
          <cell r="B285" t="str">
            <v>Kismet-Plains</v>
          </cell>
          <cell r="C285">
            <v>2005</v>
          </cell>
          <cell r="D285">
            <v>667</v>
          </cell>
        </row>
        <row r="286">
          <cell r="A286">
            <v>484</v>
          </cell>
          <cell r="B286" t="str">
            <v>Fredonia</v>
          </cell>
          <cell r="C286">
            <v>2005</v>
          </cell>
          <cell r="D286">
            <v>741.8</v>
          </cell>
        </row>
        <row r="287">
          <cell r="A287">
            <v>486</v>
          </cell>
          <cell r="B287" t="str">
            <v>Elwood</v>
          </cell>
          <cell r="C287">
            <v>2005</v>
          </cell>
          <cell r="D287">
            <v>289.5</v>
          </cell>
        </row>
        <row r="288">
          <cell r="A288">
            <v>487</v>
          </cell>
          <cell r="B288" t="str">
            <v>Herington</v>
          </cell>
          <cell r="C288">
            <v>2005</v>
          </cell>
          <cell r="D288">
            <v>506.9</v>
          </cell>
        </row>
        <row r="289">
          <cell r="A289">
            <v>488</v>
          </cell>
          <cell r="B289" t="str">
            <v>Axtell</v>
          </cell>
          <cell r="C289">
            <v>2005</v>
          </cell>
          <cell r="D289">
            <v>309.10000000000002</v>
          </cell>
        </row>
        <row r="290">
          <cell r="A290">
            <v>489</v>
          </cell>
          <cell r="B290" t="str">
            <v>Hays</v>
          </cell>
          <cell r="C290">
            <v>2005</v>
          </cell>
          <cell r="D290">
            <v>2906.2</v>
          </cell>
        </row>
        <row r="291">
          <cell r="A291">
            <v>490</v>
          </cell>
          <cell r="B291" t="str">
            <v>El Dorado</v>
          </cell>
          <cell r="C291">
            <v>2005</v>
          </cell>
          <cell r="D291">
            <v>2116.5</v>
          </cell>
        </row>
        <row r="292">
          <cell r="A292">
            <v>491</v>
          </cell>
          <cell r="B292" t="str">
            <v>Eudora</v>
          </cell>
          <cell r="C292">
            <v>2005</v>
          </cell>
          <cell r="D292">
            <v>1234.7</v>
          </cell>
        </row>
        <row r="293">
          <cell r="A293">
            <v>492</v>
          </cell>
          <cell r="B293" t="str">
            <v>Flinthills</v>
          </cell>
          <cell r="C293">
            <v>2005</v>
          </cell>
          <cell r="D293">
            <v>311.2</v>
          </cell>
        </row>
        <row r="294">
          <cell r="A294">
            <v>493</v>
          </cell>
          <cell r="B294" t="str">
            <v>Columbus</v>
          </cell>
          <cell r="C294">
            <v>2005</v>
          </cell>
          <cell r="D294">
            <v>1209</v>
          </cell>
        </row>
        <row r="295">
          <cell r="A295">
            <v>494</v>
          </cell>
          <cell r="B295" t="str">
            <v>Syracuse</v>
          </cell>
          <cell r="C295">
            <v>2005</v>
          </cell>
          <cell r="D295">
            <v>468</v>
          </cell>
        </row>
        <row r="296">
          <cell r="A296">
            <v>495</v>
          </cell>
          <cell r="B296" t="str">
            <v>Ft Larned</v>
          </cell>
          <cell r="C296">
            <v>2005</v>
          </cell>
          <cell r="D296">
            <v>927</v>
          </cell>
        </row>
        <row r="297">
          <cell r="A297">
            <v>496</v>
          </cell>
          <cell r="B297" t="str">
            <v>Pawnee Heights</v>
          </cell>
          <cell r="C297">
            <v>2005</v>
          </cell>
          <cell r="D297">
            <v>177.6</v>
          </cell>
        </row>
        <row r="298">
          <cell r="A298">
            <v>497</v>
          </cell>
          <cell r="B298" t="str">
            <v>Lawrence</v>
          </cell>
          <cell r="C298">
            <v>2005</v>
          </cell>
          <cell r="D298">
            <v>9742.2000000000007</v>
          </cell>
        </row>
        <row r="299">
          <cell r="A299">
            <v>498</v>
          </cell>
          <cell r="B299" t="str">
            <v>Valley Heights</v>
          </cell>
          <cell r="C299">
            <v>2005</v>
          </cell>
          <cell r="D299">
            <v>380.5</v>
          </cell>
        </row>
        <row r="300">
          <cell r="A300">
            <v>499</v>
          </cell>
          <cell r="B300" t="str">
            <v>Galena</v>
          </cell>
          <cell r="C300">
            <v>2005</v>
          </cell>
          <cell r="D300">
            <v>754.5</v>
          </cell>
        </row>
        <row r="301">
          <cell r="A301">
            <v>500</v>
          </cell>
          <cell r="B301" t="str">
            <v>Kansas City</v>
          </cell>
          <cell r="C301">
            <v>2005</v>
          </cell>
          <cell r="D301">
            <v>19144.5</v>
          </cell>
        </row>
        <row r="302">
          <cell r="A302">
            <v>501</v>
          </cell>
          <cell r="B302" t="str">
            <v>Topeka Public Schools</v>
          </cell>
          <cell r="C302">
            <v>2005</v>
          </cell>
          <cell r="D302">
            <v>12966</v>
          </cell>
        </row>
        <row r="303">
          <cell r="A303">
            <v>502</v>
          </cell>
          <cell r="B303" t="str">
            <v>Lewis</v>
          </cell>
          <cell r="C303">
            <v>2005</v>
          </cell>
          <cell r="D303">
            <v>139.5</v>
          </cell>
        </row>
        <row r="304">
          <cell r="A304">
            <v>503</v>
          </cell>
          <cell r="B304" t="str">
            <v>Parsons</v>
          </cell>
          <cell r="C304">
            <v>2005</v>
          </cell>
          <cell r="D304">
            <v>1484.9</v>
          </cell>
        </row>
        <row r="305">
          <cell r="A305">
            <v>504</v>
          </cell>
          <cell r="B305" t="str">
            <v>Oswego</v>
          </cell>
          <cell r="C305">
            <v>2005</v>
          </cell>
          <cell r="D305">
            <v>494</v>
          </cell>
        </row>
        <row r="306">
          <cell r="A306">
            <v>505</v>
          </cell>
          <cell r="B306" t="str">
            <v>Chetopa-St. Paul</v>
          </cell>
          <cell r="C306">
            <v>2005</v>
          </cell>
          <cell r="D306">
            <v>293.2</v>
          </cell>
        </row>
        <row r="307">
          <cell r="A307">
            <v>506</v>
          </cell>
          <cell r="B307" t="str">
            <v>Labette County</v>
          </cell>
          <cell r="C307">
            <v>2005</v>
          </cell>
          <cell r="D307">
            <v>1641.7</v>
          </cell>
        </row>
        <row r="308">
          <cell r="A308">
            <v>507</v>
          </cell>
          <cell r="B308" t="str">
            <v>Satanta</v>
          </cell>
          <cell r="C308">
            <v>2005</v>
          </cell>
          <cell r="D308">
            <v>389.5</v>
          </cell>
        </row>
        <row r="309">
          <cell r="A309">
            <v>508</v>
          </cell>
          <cell r="B309" t="str">
            <v>Baxter Springs</v>
          </cell>
          <cell r="C309">
            <v>2005</v>
          </cell>
          <cell r="D309">
            <v>833.2</v>
          </cell>
        </row>
        <row r="310">
          <cell r="A310">
            <v>509</v>
          </cell>
          <cell r="B310" t="str">
            <v>South Haven</v>
          </cell>
          <cell r="C310">
            <v>2005</v>
          </cell>
          <cell r="D310">
            <v>224</v>
          </cell>
        </row>
        <row r="311">
          <cell r="A311">
            <v>511</v>
          </cell>
          <cell r="B311" t="str">
            <v>Attica</v>
          </cell>
          <cell r="C311">
            <v>2005</v>
          </cell>
          <cell r="D311">
            <v>128.5</v>
          </cell>
        </row>
        <row r="312">
          <cell r="A312">
            <v>512</v>
          </cell>
          <cell r="B312" t="str">
            <v>Shawnee Mission Pub Sch</v>
          </cell>
          <cell r="C312">
            <v>2005</v>
          </cell>
          <cell r="D312">
            <v>27874.9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4"/>
      <sheetName val="2015"/>
      <sheetName val="2016"/>
      <sheetName val="2017"/>
      <sheetName val="All districts compared"/>
      <sheetName val="Wichita"/>
      <sheetName val="Louisburg"/>
      <sheetName val="Shawnee County"/>
      <sheetName val="total funding"/>
      <sheetName val="per pupil chart"/>
      <sheetName val="Legislator  spreadsheet"/>
    </sheetNames>
    <sheetDataSet>
      <sheetData sheetId="0">
        <row r="73">
          <cell r="I73">
            <v>286994744</v>
          </cell>
        </row>
      </sheetData>
      <sheetData sheetId="1">
        <row r="7">
          <cell r="A7">
            <v>101</v>
          </cell>
          <cell r="B7" t="str">
            <v>Neosho</v>
          </cell>
          <cell r="C7" t="str">
            <v xml:space="preserve">Erie-Galesburg </v>
          </cell>
          <cell r="D7">
            <v>528.5</v>
          </cell>
        </row>
        <row r="8">
          <cell r="A8">
            <v>102</v>
          </cell>
          <cell r="B8" t="str">
            <v>Gray</v>
          </cell>
          <cell r="C8" t="str">
            <v>Cimmaron-Ensign</v>
          </cell>
          <cell r="D8">
            <v>642.70000000000005</v>
          </cell>
        </row>
        <row r="9">
          <cell r="A9">
            <v>103</v>
          </cell>
          <cell r="B9" t="str">
            <v>Cheyenne</v>
          </cell>
          <cell r="C9" t="str">
            <v xml:space="preserve">Cheylin </v>
          </cell>
          <cell r="D9">
            <v>137</v>
          </cell>
        </row>
        <row r="10">
          <cell r="A10">
            <v>105</v>
          </cell>
          <cell r="B10" t="str">
            <v>Rawlins</v>
          </cell>
          <cell r="C10" t="str">
            <v xml:space="preserve">Rawlins County </v>
          </cell>
          <cell r="D10">
            <v>323.5</v>
          </cell>
        </row>
        <row r="11">
          <cell r="A11">
            <v>106</v>
          </cell>
          <cell r="B11" t="str">
            <v>Ness</v>
          </cell>
          <cell r="C11" t="str">
            <v xml:space="preserve">Western Plains </v>
          </cell>
          <cell r="D11">
            <v>131.69999999999999</v>
          </cell>
        </row>
        <row r="12">
          <cell r="A12">
            <v>107</v>
          </cell>
          <cell r="B12" t="str">
            <v>Jewell</v>
          </cell>
          <cell r="C12" t="str">
            <v xml:space="preserve">Rock Hills </v>
          </cell>
          <cell r="D12">
            <v>287.3</v>
          </cell>
        </row>
        <row r="13">
          <cell r="A13">
            <v>108</v>
          </cell>
          <cell r="B13" t="str">
            <v>Washington</v>
          </cell>
          <cell r="C13" t="str">
            <v xml:space="preserve">Washington Co. Schools </v>
          </cell>
          <cell r="D13">
            <v>349.5</v>
          </cell>
        </row>
        <row r="14">
          <cell r="A14">
            <v>109</v>
          </cell>
          <cell r="B14" t="str">
            <v>Republic</v>
          </cell>
          <cell r="C14" t="str">
            <v xml:space="preserve">Republic County </v>
          </cell>
          <cell r="D14">
            <v>466.5</v>
          </cell>
        </row>
        <row r="15">
          <cell r="A15">
            <v>110</v>
          </cell>
          <cell r="B15" t="str">
            <v>Phillips</v>
          </cell>
          <cell r="C15" t="str">
            <v xml:space="preserve">Thunder Ridge Schools </v>
          </cell>
          <cell r="D15">
            <v>227</v>
          </cell>
        </row>
        <row r="16">
          <cell r="A16">
            <v>111</v>
          </cell>
          <cell r="B16" t="str">
            <v>Doniphan</v>
          </cell>
          <cell r="C16" t="str">
            <v xml:space="preserve">Doniphan West Schools </v>
          </cell>
          <cell r="D16">
            <v>324</v>
          </cell>
        </row>
        <row r="17">
          <cell r="A17">
            <v>112</v>
          </cell>
          <cell r="B17" t="str">
            <v>Ellsworth</v>
          </cell>
          <cell r="C17" t="str">
            <v xml:space="preserve">Central Plains </v>
          </cell>
          <cell r="D17">
            <v>458.4</v>
          </cell>
        </row>
        <row r="18">
          <cell r="A18">
            <v>113</v>
          </cell>
          <cell r="B18" t="str">
            <v>Nemaha</v>
          </cell>
          <cell r="C18" t="str">
            <v xml:space="preserve">Prairie Hills </v>
          </cell>
          <cell r="D18">
            <v>1092.5</v>
          </cell>
        </row>
        <row r="19">
          <cell r="A19">
            <v>114</v>
          </cell>
          <cell r="B19" t="str">
            <v>Doniphan</v>
          </cell>
          <cell r="C19" t="str">
            <v xml:space="preserve">Riverside </v>
          </cell>
          <cell r="D19">
            <v>652.79999999999995</v>
          </cell>
        </row>
        <row r="20">
          <cell r="A20">
            <v>115</v>
          </cell>
          <cell r="B20" t="str">
            <v>Nemaha</v>
          </cell>
          <cell r="C20" t="str">
            <v xml:space="preserve">Nemaha Central </v>
          </cell>
          <cell r="D20">
            <v>563.5</v>
          </cell>
        </row>
        <row r="21">
          <cell r="A21">
            <v>200</v>
          </cell>
          <cell r="B21" t="str">
            <v>Greeley</v>
          </cell>
          <cell r="C21" t="str">
            <v xml:space="preserve">Greeley County Schools </v>
          </cell>
          <cell r="D21">
            <v>244.4</v>
          </cell>
        </row>
        <row r="22">
          <cell r="A22">
            <v>202</v>
          </cell>
          <cell r="B22" t="str">
            <v>Wyandotte</v>
          </cell>
          <cell r="C22" t="str">
            <v xml:space="preserve">Turner-Kansas City </v>
          </cell>
          <cell r="D22">
            <v>3985.8</v>
          </cell>
        </row>
        <row r="23">
          <cell r="A23">
            <v>203</v>
          </cell>
          <cell r="B23" t="str">
            <v>Wyandotte</v>
          </cell>
          <cell r="C23" t="str">
            <v xml:space="preserve">Piper-Kansas City </v>
          </cell>
          <cell r="D23">
            <v>1893</v>
          </cell>
        </row>
        <row r="24">
          <cell r="A24">
            <v>204</v>
          </cell>
          <cell r="B24" t="str">
            <v>Wyandotte</v>
          </cell>
          <cell r="C24" t="str">
            <v xml:space="preserve">Bonner Springs </v>
          </cell>
          <cell r="D24">
            <v>2526.1</v>
          </cell>
        </row>
        <row r="25">
          <cell r="A25">
            <v>205</v>
          </cell>
          <cell r="B25" t="str">
            <v>Butler</v>
          </cell>
          <cell r="C25" t="str">
            <v xml:space="preserve">Bluestem </v>
          </cell>
          <cell r="D25">
            <v>509</v>
          </cell>
        </row>
        <row r="26">
          <cell r="A26">
            <v>206</v>
          </cell>
          <cell r="B26" t="str">
            <v>Butler</v>
          </cell>
          <cell r="C26" t="str">
            <v xml:space="preserve">Remington-Whitewater </v>
          </cell>
          <cell r="D26">
            <v>496.6</v>
          </cell>
        </row>
        <row r="27">
          <cell r="A27">
            <v>207</v>
          </cell>
          <cell r="B27" t="str">
            <v>Leavenworth</v>
          </cell>
          <cell r="C27" t="str">
            <v xml:space="preserve">Ft Leavenworth </v>
          </cell>
          <cell r="D27">
            <v>1927.6</v>
          </cell>
        </row>
        <row r="28">
          <cell r="A28">
            <v>208</v>
          </cell>
          <cell r="B28" t="str">
            <v>Trego</v>
          </cell>
          <cell r="C28" t="str">
            <v xml:space="preserve">Wakeeney </v>
          </cell>
          <cell r="D28">
            <v>375</v>
          </cell>
        </row>
        <row r="29">
          <cell r="A29">
            <v>209</v>
          </cell>
          <cell r="B29" t="str">
            <v>Stevens</v>
          </cell>
          <cell r="C29" t="str">
            <v xml:space="preserve">Moscow Public Schools </v>
          </cell>
          <cell r="D29">
            <v>190.7</v>
          </cell>
        </row>
        <row r="30">
          <cell r="A30">
            <v>210</v>
          </cell>
          <cell r="B30" t="str">
            <v>Stevens</v>
          </cell>
          <cell r="C30" t="str">
            <v xml:space="preserve">Hugoton Public Schools </v>
          </cell>
          <cell r="D30">
            <v>1052.8</v>
          </cell>
        </row>
        <row r="31">
          <cell r="A31">
            <v>211</v>
          </cell>
          <cell r="B31" t="str">
            <v>Norton</v>
          </cell>
          <cell r="C31" t="str">
            <v xml:space="preserve">Norton Community Schools </v>
          </cell>
          <cell r="D31">
            <v>697</v>
          </cell>
        </row>
        <row r="32">
          <cell r="A32">
            <v>212</v>
          </cell>
          <cell r="B32" t="str">
            <v>Norton</v>
          </cell>
          <cell r="C32" t="str">
            <v xml:space="preserve">Northern Valley </v>
          </cell>
          <cell r="D32">
            <v>170</v>
          </cell>
        </row>
        <row r="33">
          <cell r="A33">
            <v>214</v>
          </cell>
          <cell r="B33" t="str">
            <v>Grant</v>
          </cell>
          <cell r="C33" t="str">
            <v xml:space="preserve">Ulysses </v>
          </cell>
          <cell r="D33">
            <v>1705</v>
          </cell>
        </row>
        <row r="34">
          <cell r="A34">
            <v>215</v>
          </cell>
          <cell r="B34" t="str">
            <v>Kearny</v>
          </cell>
          <cell r="C34" t="str">
            <v xml:space="preserve">Lakin </v>
          </cell>
          <cell r="D34">
            <v>642.1</v>
          </cell>
        </row>
        <row r="35">
          <cell r="A35">
            <v>216</v>
          </cell>
          <cell r="B35" t="str">
            <v>Kearny</v>
          </cell>
          <cell r="C35" t="str">
            <v xml:space="preserve">Deerfield </v>
          </cell>
          <cell r="D35">
            <v>236.5</v>
          </cell>
        </row>
        <row r="36">
          <cell r="A36">
            <v>217</v>
          </cell>
          <cell r="B36" t="str">
            <v>Morton</v>
          </cell>
          <cell r="C36" t="str">
            <v xml:space="preserve">Rolla </v>
          </cell>
          <cell r="D36">
            <v>183.6</v>
          </cell>
        </row>
        <row r="37">
          <cell r="A37">
            <v>218</v>
          </cell>
          <cell r="B37" t="str">
            <v>Morton</v>
          </cell>
          <cell r="C37" t="str">
            <v xml:space="preserve">Elkhart </v>
          </cell>
          <cell r="D37">
            <v>503.1</v>
          </cell>
        </row>
        <row r="38">
          <cell r="A38">
            <v>219</v>
          </cell>
          <cell r="B38" t="str">
            <v>Clark</v>
          </cell>
          <cell r="C38" t="str">
            <v xml:space="preserve">Minneola </v>
          </cell>
          <cell r="D38">
            <v>250.8</v>
          </cell>
        </row>
        <row r="39">
          <cell r="A39">
            <v>220</v>
          </cell>
          <cell r="B39" t="str">
            <v>Clark</v>
          </cell>
          <cell r="C39" t="str">
            <v xml:space="preserve">Ashland </v>
          </cell>
          <cell r="D39">
            <v>196.9</v>
          </cell>
        </row>
        <row r="40">
          <cell r="A40">
            <v>223</v>
          </cell>
          <cell r="B40" t="str">
            <v>Washington</v>
          </cell>
          <cell r="C40" t="str">
            <v xml:space="preserve">Barnes </v>
          </cell>
          <cell r="D40">
            <v>374.8</v>
          </cell>
        </row>
        <row r="41">
          <cell r="A41">
            <v>224</v>
          </cell>
          <cell r="B41" t="str">
            <v>Washington</v>
          </cell>
          <cell r="C41" t="str">
            <v xml:space="preserve">Clifton-Clyde </v>
          </cell>
          <cell r="D41">
            <v>320</v>
          </cell>
        </row>
        <row r="42">
          <cell r="A42">
            <v>225</v>
          </cell>
          <cell r="B42" t="str">
            <v>Meade</v>
          </cell>
          <cell r="C42" t="str">
            <v xml:space="preserve">Fowler </v>
          </cell>
          <cell r="D42">
            <v>160</v>
          </cell>
        </row>
        <row r="43">
          <cell r="A43">
            <v>226</v>
          </cell>
          <cell r="B43" t="str">
            <v>Meade</v>
          </cell>
          <cell r="C43" t="str">
            <v xml:space="preserve">Meade </v>
          </cell>
          <cell r="D43">
            <v>409.6</v>
          </cell>
        </row>
        <row r="44">
          <cell r="A44">
            <v>227</v>
          </cell>
          <cell r="B44" t="str">
            <v>Hodgeman</v>
          </cell>
          <cell r="C44" t="str">
            <v xml:space="preserve">Hodgeman County Schools </v>
          </cell>
          <cell r="D44">
            <v>296.8</v>
          </cell>
        </row>
        <row r="45">
          <cell r="A45">
            <v>229</v>
          </cell>
          <cell r="B45" t="str">
            <v>Johnson</v>
          </cell>
          <cell r="C45" t="str">
            <v xml:space="preserve">Blue Valley </v>
          </cell>
          <cell r="D45">
            <v>21387.3</v>
          </cell>
        </row>
        <row r="46">
          <cell r="A46">
            <v>230</v>
          </cell>
          <cell r="B46" t="str">
            <v>Johnson</v>
          </cell>
          <cell r="C46" t="str">
            <v xml:space="preserve">Spring Hill </v>
          </cell>
          <cell r="D46">
            <v>2378.5</v>
          </cell>
        </row>
        <row r="47">
          <cell r="A47">
            <v>231</v>
          </cell>
          <cell r="B47" t="str">
            <v>Johnson</v>
          </cell>
          <cell r="C47" t="str">
            <v xml:space="preserve">Gardner Edgerton </v>
          </cell>
          <cell r="D47">
            <v>5366.1</v>
          </cell>
        </row>
        <row r="48">
          <cell r="A48">
            <v>232</v>
          </cell>
          <cell r="B48" t="str">
            <v>Johnson</v>
          </cell>
          <cell r="C48" t="str">
            <v xml:space="preserve">De Soto </v>
          </cell>
          <cell r="D48">
            <v>6755.6</v>
          </cell>
        </row>
        <row r="49">
          <cell r="A49">
            <v>233</v>
          </cell>
          <cell r="B49" t="str">
            <v>Johnson</v>
          </cell>
          <cell r="C49" t="str">
            <v xml:space="preserve">Olathe </v>
          </cell>
          <cell r="D49">
            <v>27682.799999999999</v>
          </cell>
        </row>
        <row r="50">
          <cell r="A50">
            <v>234</v>
          </cell>
          <cell r="B50" t="str">
            <v>Bourbon</v>
          </cell>
          <cell r="C50" t="str">
            <v xml:space="preserve">Fort Scott </v>
          </cell>
          <cell r="D50">
            <v>1834.2</v>
          </cell>
        </row>
        <row r="51">
          <cell r="A51">
            <v>235</v>
          </cell>
          <cell r="B51" t="str">
            <v>Bourbon</v>
          </cell>
          <cell r="C51" t="str">
            <v xml:space="preserve">Uniontown </v>
          </cell>
          <cell r="D51">
            <v>435</v>
          </cell>
        </row>
        <row r="52">
          <cell r="A52">
            <v>237</v>
          </cell>
          <cell r="B52" t="str">
            <v>Smith</v>
          </cell>
          <cell r="C52" t="str">
            <v xml:space="preserve">Smith Center </v>
          </cell>
          <cell r="D52">
            <v>383.3</v>
          </cell>
        </row>
        <row r="53">
          <cell r="A53">
            <v>239</v>
          </cell>
          <cell r="B53" t="str">
            <v>Ottawa</v>
          </cell>
          <cell r="C53" t="str">
            <v xml:space="preserve">North Ottawa County </v>
          </cell>
          <cell r="D53">
            <v>618.29999999999995</v>
          </cell>
        </row>
        <row r="54">
          <cell r="A54">
            <v>240</v>
          </cell>
          <cell r="B54" t="str">
            <v>Ottawa</v>
          </cell>
          <cell r="C54" t="str">
            <v xml:space="preserve">Twin Valley </v>
          </cell>
          <cell r="D54">
            <v>579.5</v>
          </cell>
        </row>
        <row r="55">
          <cell r="A55">
            <v>241</v>
          </cell>
          <cell r="B55" t="str">
            <v>Wallace</v>
          </cell>
          <cell r="C55" t="str">
            <v xml:space="preserve">Wallace County Schools </v>
          </cell>
          <cell r="D55">
            <v>190</v>
          </cell>
        </row>
        <row r="56">
          <cell r="A56">
            <v>242</v>
          </cell>
          <cell r="B56" t="str">
            <v>Wallace</v>
          </cell>
          <cell r="C56" t="str">
            <v xml:space="preserve">Weskan </v>
          </cell>
          <cell r="D56">
            <v>96</v>
          </cell>
        </row>
        <row r="57">
          <cell r="A57">
            <v>243</v>
          </cell>
          <cell r="B57" t="str">
            <v>Coffey</v>
          </cell>
          <cell r="C57" t="str">
            <v xml:space="preserve">Lebo-Waverly </v>
          </cell>
          <cell r="D57">
            <v>491</v>
          </cell>
        </row>
        <row r="58">
          <cell r="A58">
            <v>244</v>
          </cell>
          <cell r="B58" t="str">
            <v>Coffey</v>
          </cell>
          <cell r="C58" t="str">
            <v xml:space="preserve">Burlington </v>
          </cell>
          <cell r="D58">
            <v>821</v>
          </cell>
        </row>
        <row r="59">
          <cell r="A59">
            <v>245</v>
          </cell>
          <cell r="B59" t="str">
            <v>Coffey</v>
          </cell>
          <cell r="C59" t="str">
            <v xml:space="preserve">LeRoy-Gridley </v>
          </cell>
          <cell r="D59">
            <v>214.1</v>
          </cell>
        </row>
        <row r="60">
          <cell r="A60">
            <v>246</v>
          </cell>
          <cell r="B60" t="str">
            <v>Crawford</v>
          </cell>
          <cell r="C60" t="str">
            <v xml:space="preserve">Northeast </v>
          </cell>
          <cell r="D60">
            <v>486.5</v>
          </cell>
        </row>
        <row r="61">
          <cell r="A61">
            <v>247</v>
          </cell>
          <cell r="B61" t="str">
            <v>Crawford</v>
          </cell>
          <cell r="C61" t="str">
            <v xml:space="preserve">Cherokee </v>
          </cell>
          <cell r="D61">
            <v>620</v>
          </cell>
        </row>
        <row r="62">
          <cell r="A62">
            <v>248</v>
          </cell>
          <cell r="B62" t="str">
            <v>Crawford</v>
          </cell>
          <cell r="C62" t="str">
            <v xml:space="preserve">Girard </v>
          </cell>
          <cell r="D62">
            <v>989.3</v>
          </cell>
        </row>
        <row r="63">
          <cell r="A63">
            <v>249</v>
          </cell>
          <cell r="B63" t="str">
            <v>Crawford</v>
          </cell>
          <cell r="C63" t="str">
            <v xml:space="preserve">Frontenac Public Schools </v>
          </cell>
          <cell r="D63">
            <v>888.5</v>
          </cell>
        </row>
        <row r="64">
          <cell r="A64">
            <v>250</v>
          </cell>
          <cell r="B64" t="str">
            <v>Crawford</v>
          </cell>
          <cell r="C64" t="str">
            <v xml:space="preserve">Pittsburg </v>
          </cell>
          <cell r="D64">
            <v>2881</v>
          </cell>
        </row>
        <row r="65">
          <cell r="A65">
            <v>251</v>
          </cell>
          <cell r="B65" t="str">
            <v>Lyon</v>
          </cell>
          <cell r="C65" t="str">
            <v xml:space="preserve">North Lyon County </v>
          </cell>
          <cell r="D65">
            <v>432.8</v>
          </cell>
        </row>
        <row r="66">
          <cell r="A66">
            <v>252</v>
          </cell>
          <cell r="B66" t="str">
            <v>Lyon</v>
          </cell>
          <cell r="C66" t="str">
            <v xml:space="preserve">Southern Lyon County </v>
          </cell>
          <cell r="D66">
            <v>518.5</v>
          </cell>
        </row>
        <row r="67">
          <cell r="A67">
            <v>253</v>
          </cell>
          <cell r="B67" t="str">
            <v>Lyon</v>
          </cell>
          <cell r="C67" t="str">
            <v xml:space="preserve">Emporia </v>
          </cell>
          <cell r="D67">
            <v>4273.3</v>
          </cell>
        </row>
        <row r="68">
          <cell r="A68">
            <v>254</v>
          </cell>
          <cell r="B68" t="str">
            <v>Barber</v>
          </cell>
          <cell r="C68" t="str">
            <v xml:space="preserve">Barber County North </v>
          </cell>
          <cell r="D68">
            <v>451</v>
          </cell>
        </row>
        <row r="69">
          <cell r="A69">
            <v>255</v>
          </cell>
          <cell r="B69" t="str">
            <v>Barber</v>
          </cell>
          <cell r="C69" t="str">
            <v xml:space="preserve">South Barber </v>
          </cell>
          <cell r="D69">
            <v>236.5</v>
          </cell>
        </row>
        <row r="70">
          <cell r="A70">
            <v>256</v>
          </cell>
          <cell r="B70" t="str">
            <v>Allen</v>
          </cell>
          <cell r="C70" t="str">
            <v xml:space="preserve">Marmaton Valley </v>
          </cell>
          <cell r="D70">
            <v>284.5</v>
          </cell>
        </row>
        <row r="71">
          <cell r="A71">
            <v>257</v>
          </cell>
          <cell r="B71" t="str">
            <v>Allen</v>
          </cell>
          <cell r="C71" t="str">
            <v xml:space="preserve">Iola </v>
          </cell>
          <cell r="D71">
            <v>1271.5</v>
          </cell>
        </row>
        <row r="72">
          <cell r="A72">
            <v>258</v>
          </cell>
          <cell r="B72" t="str">
            <v>Allen</v>
          </cell>
          <cell r="C72" t="str">
            <v xml:space="preserve">Humboldt </v>
          </cell>
          <cell r="D72">
            <v>592.6</v>
          </cell>
        </row>
        <row r="73">
          <cell r="A73">
            <v>259</v>
          </cell>
          <cell r="B73" t="str">
            <v>Sedgwick</v>
          </cell>
          <cell r="C73" t="str">
            <v xml:space="preserve">Wichita </v>
          </cell>
          <cell r="D73">
            <v>47066.1</v>
          </cell>
        </row>
        <row r="74">
          <cell r="A74">
            <v>260</v>
          </cell>
          <cell r="B74" t="str">
            <v>Sedgwick</v>
          </cell>
          <cell r="C74" t="str">
            <v xml:space="preserve">Derby </v>
          </cell>
          <cell r="D74">
            <v>6478.5</v>
          </cell>
        </row>
        <row r="75">
          <cell r="A75">
            <v>261</v>
          </cell>
          <cell r="B75" t="str">
            <v>Sedgwick</v>
          </cell>
          <cell r="C75" t="str">
            <v xml:space="preserve">Haysville </v>
          </cell>
          <cell r="D75">
            <v>5198.8999999999996</v>
          </cell>
        </row>
        <row r="76">
          <cell r="A76">
            <v>262</v>
          </cell>
          <cell r="B76" t="str">
            <v>Sedgwick</v>
          </cell>
          <cell r="C76" t="str">
            <v xml:space="preserve">Valley Center Pub Sch </v>
          </cell>
          <cell r="D76">
            <v>2640.4</v>
          </cell>
        </row>
        <row r="77">
          <cell r="A77">
            <v>263</v>
          </cell>
          <cell r="B77" t="str">
            <v>Sedgwick</v>
          </cell>
          <cell r="C77" t="str">
            <v xml:space="preserve">Mulvane </v>
          </cell>
          <cell r="D77">
            <v>1756.6</v>
          </cell>
        </row>
        <row r="78">
          <cell r="A78">
            <v>264</v>
          </cell>
          <cell r="B78" t="str">
            <v>Sedgwick</v>
          </cell>
          <cell r="C78" t="str">
            <v xml:space="preserve">Clearwater </v>
          </cell>
          <cell r="D78">
            <v>1134.5999999999999</v>
          </cell>
        </row>
        <row r="79">
          <cell r="A79">
            <v>265</v>
          </cell>
          <cell r="B79" t="str">
            <v>Sedgwick</v>
          </cell>
          <cell r="C79" t="str">
            <v xml:space="preserve">Goddard </v>
          </cell>
          <cell r="D79">
            <v>5211.3999999999996</v>
          </cell>
        </row>
        <row r="80">
          <cell r="A80">
            <v>266</v>
          </cell>
          <cell r="B80" t="str">
            <v>Sedgwick</v>
          </cell>
          <cell r="C80" t="str">
            <v xml:space="preserve">Maize </v>
          </cell>
          <cell r="D80">
            <v>6488.5</v>
          </cell>
        </row>
        <row r="81">
          <cell r="A81">
            <v>267</v>
          </cell>
          <cell r="B81" t="str">
            <v>Sedgwick</v>
          </cell>
          <cell r="C81" t="str">
            <v xml:space="preserve">Renwick </v>
          </cell>
          <cell r="D81">
            <v>1874</v>
          </cell>
        </row>
        <row r="82">
          <cell r="A82">
            <v>268</v>
          </cell>
          <cell r="B82" t="str">
            <v>Sedgwick</v>
          </cell>
          <cell r="C82" t="str">
            <v xml:space="preserve">Cheney </v>
          </cell>
          <cell r="D82">
            <v>761.1</v>
          </cell>
        </row>
        <row r="83">
          <cell r="A83">
            <v>269</v>
          </cell>
          <cell r="B83" t="str">
            <v>Rooks</v>
          </cell>
          <cell r="C83" t="str">
            <v xml:space="preserve">Palco </v>
          </cell>
          <cell r="D83">
            <v>127</v>
          </cell>
        </row>
        <row r="84">
          <cell r="A84">
            <v>270</v>
          </cell>
          <cell r="B84" t="str">
            <v>Rooks</v>
          </cell>
          <cell r="C84" t="str">
            <v xml:space="preserve">Plainville </v>
          </cell>
          <cell r="D84">
            <v>370.2</v>
          </cell>
        </row>
        <row r="85">
          <cell r="A85">
            <v>271</v>
          </cell>
          <cell r="B85" t="str">
            <v>Rooks</v>
          </cell>
          <cell r="C85" t="str">
            <v xml:space="preserve">Stockton </v>
          </cell>
          <cell r="D85">
            <v>293.60000000000002</v>
          </cell>
        </row>
        <row r="86">
          <cell r="A86">
            <v>272</v>
          </cell>
          <cell r="B86" t="str">
            <v>Mitchell</v>
          </cell>
          <cell r="C86" t="str">
            <v xml:space="preserve">Waconda </v>
          </cell>
          <cell r="D86">
            <v>307.39999999999998</v>
          </cell>
        </row>
        <row r="87">
          <cell r="A87">
            <v>273</v>
          </cell>
          <cell r="B87" t="str">
            <v>Mitchell</v>
          </cell>
          <cell r="C87" t="str">
            <v xml:space="preserve">Beloit </v>
          </cell>
          <cell r="D87">
            <v>770</v>
          </cell>
        </row>
        <row r="88">
          <cell r="A88">
            <v>274</v>
          </cell>
          <cell r="B88" t="str">
            <v>Logan</v>
          </cell>
          <cell r="C88" t="str">
            <v xml:space="preserve">Oakley </v>
          </cell>
          <cell r="D88">
            <v>377</v>
          </cell>
        </row>
        <row r="89">
          <cell r="A89">
            <v>275</v>
          </cell>
          <cell r="B89" t="str">
            <v>Logan</v>
          </cell>
          <cell r="C89" t="str">
            <v xml:space="preserve">Triplains </v>
          </cell>
          <cell r="D89">
            <v>81.3</v>
          </cell>
        </row>
        <row r="90">
          <cell r="A90">
            <v>281</v>
          </cell>
          <cell r="B90" t="str">
            <v>Graham</v>
          </cell>
          <cell r="C90" t="str">
            <v xml:space="preserve">Graham County </v>
          </cell>
          <cell r="D90">
            <v>366.1</v>
          </cell>
        </row>
        <row r="91">
          <cell r="A91">
            <v>282</v>
          </cell>
          <cell r="B91" t="str">
            <v>Elk</v>
          </cell>
          <cell r="C91" t="str">
            <v xml:space="preserve">West Elk </v>
          </cell>
          <cell r="D91">
            <v>320.8</v>
          </cell>
        </row>
        <row r="92">
          <cell r="A92">
            <v>283</v>
          </cell>
          <cell r="B92" t="str">
            <v>Elk</v>
          </cell>
          <cell r="C92" t="str">
            <v xml:space="preserve">Elk Valley </v>
          </cell>
          <cell r="D92">
            <v>144.69999999999999</v>
          </cell>
        </row>
        <row r="93">
          <cell r="A93">
            <v>284</v>
          </cell>
          <cell r="B93" t="str">
            <v>Chase</v>
          </cell>
          <cell r="C93" t="str">
            <v xml:space="preserve">Chase County </v>
          </cell>
          <cell r="D93">
            <v>364.5</v>
          </cell>
        </row>
        <row r="94">
          <cell r="A94">
            <v>285</v>
          </cell>
          <cell r="B94" t="str">
            <v>Chautauqua</v>
          </cell>
          <cell r="C94" t="str">
            <v xml:space="preserve">Cedar Vale </v>
          </cell>
          <cell r="D94">
            <v>165.2</v>
          </cell>
        </row>
        <row r="95">
          <cell r="A95">
            <v>286</v>
          </cell>
          <cell r="B95" t="str">
            <v>Chautauqua</v>
          </cell>
          <cell r="C95" t="str">
            <v xml:space="preserve">Chautauqua Co Community </v>
          </cell>
          <cell r="D95">
            <v>358.7</v>
          </cell>
        </row>
        <row r="96">
          <cell r="A96">
            <v>287</v>
          </cell>
          <cell r="B96" t="str">
            <v>Franklin</v>
          </cell>
          <cell r="C96" t="str">
            <v xml:space="preserve">West Franklin </v>
          </cell>
          <cell r="D96">
            <v>582</v>
          </cell>
        </row>
        <row r="97">
          <cell r="A97">
            <v>288</v>
          </cell>
          <cell r="B97" t="str">
            <v>Franklin</v>
          </cell>
          <cell r="C97" t="str">
            <v xml:space="preserve">Central Heights </v>
          </cell>
          <cell r="D97">
            <v>560</v>
          </cell>
        </row>
        <row r="98">
          <cell r="A98">
            <v>289</v>
          </cell>
          <cell r="B98" t="str">
            <v>Franklin</v>
          </cell>
          <cell r="C98" t="str">
            <v xml:space="preserve">Wellsville </v>
          </cell>
          <cell r="D98">
            <v>767.8</v>
          </cell>
        </row>
        <row r="99">
          <cell r="A99">
            <v>290</v>
          </cell>
          <cell r="B99" t="str">
            <v>Franklin</v>
          </cell>
          <cell r="C99" t="str">
            <v xml:space="preserve">Ottawa </v>
          </cell>
          <cell r="D99">
            <v>2394</v>
          </cell>
        </row>
        <row r="100">
          <cell r="A100">
            <v>291</v>
          </cell>
          <cell r="B100" t="str">
            <v>Gove</v>
          </cell>
          <cell r="C100" t="str">
            <v xml:space="preserve">Grinnell Public Schools </v>
          </cell>
          <cell r="D100">
            <v>90</v>
          </cell>
        </row>
        <row r="101">
          <cell r="A101">
            <v>292</v>
          </cell>
          <cell r="B101" t="str">
            <v>Gove</v>
          </cell>
          <cell r="C101" t="str">
            <v xml:space="preserve">Wheatland </v>
          </cell>
          <cell r="D101">
            <v>106.5</v>
          </cell>
        </row>
        <row r="102">
          <cell r="A102">
            <v>293</v>
          </cell>
          <cell r="B102" t="str">
            <v>Gove</v>
          </cell>
          <cell r="C102" t="str">
            <v xml:space="preserve">Quinter Public Schools </v>
          </cell>
          <cell r="D102">
            <v>288.5</v>
          </cell>
        </row>
        <row r="103">
          <cell r="A103">
            <v>294</v>
          </cell>
          <cell r="B103" t="str">
            <v>Decatur</v>
          </cell>
          <cell r="C103" t="str">
            <v xml:space="preserve">Oberlin </v>
          </cell>
          <cell r="D103">
            <v>344.5</v>
          </cell>
        </row>
        <row r="104">
          <cell r="A104">
            <v>297</v>
          </cell>
          <cell r="B104" t="str">
            <v>Cheyenne</v>
          </cell>
          <cell r="C104" t="str">
            <v xml:space="preserve">St Francis Comm Sch </v>
          </cell>
          <cell r="D104">
            <v>284</v>
          </cell>
        </row>
        <row r="105">
          <cell r="A105">
            <v>298</v>
          </cell>
          <cell r="B105" t="str">
            <v>Lincoln</v>
          </cell>
          <cell r="C105" t="str">
            <v xml:space="preserve">Lincoln </v>
          </cell>
          <cell r="D105">
            <v>347</v>
          </cell>
        </row>
        <row r="106">
          <cell r="A106">
            <v>299</v>
          </cell>
          <cell r="B106" t="str">
            <v>Lincoln</v>
          </cell>
          <cell r="C106" t="str">
            <v xml:space="preserve">Sylvan Grove </v>
          </cell>
          <cell r="D106">
            <v>221.3</v>
          </cell>
        </row>
        <row r="107">
          <cell r="A107">
            <v>300</v>
          </cell>
          <cell r="B107" t="str">
            <v>Comanche</v>
          </cell>
          <cell r="C107" t="str">
            <v xml:space="preserve">Comanche County </v>
          </cell>
          <cell r="D107">
            <v>324.5</v>
          </cell>
        </row>
        <row r="108">
          <cell r="A108">
            <v>303</v>
          </cell>
          <cell r="B108" t="str">
            <v>Ness</v>
          </cell>
          <cell r="C108" t="str">
            <v xml:space="preserve">Ness City </v>
          </cell>
          <cell r="D108">
            <v>299.2</v>
          </cell>
        </row>
        <row r="109">
          <cell r="A109">
            <v>305</v>
          </cell>
          <cell r="B109" t="str">
            <v>Saline</v>
          </cell>
          <cell r="C109" t="str">
            <v xml:space="preserve">Salina </v>
          </cell>
          <cell r="D109">
            <v>6952.2</v>
          </cell>
        </row>
        <row r="110">
          <cell r="A110">
            <v>306</v>
          </cell>
          <cell r="B110" t="str">
            <v>Saline</v>
          </cell>
          <cell r="C110" t="str">
            <v xml:space="preserve">Southeast Of Saline </v>
          </cell>
          <cell r="D110">
            <v>720.2</v>
          </cell>
        </row>
        <row r="111">
          <cell r="A111">
            <v>307</v>
          </cell>
          <cell r="B111" t="str">
            <v>Saline</v>
          </cell>
          <cell r="C111" t="str">
            <v xml:space="preserve">Ell-Saline </v>
          </cell>
          <cell r="D111">
            <v>489.2</v>
          </cell>
        </row>
        <row r="112">
          <cell r="A112">
            <v>308</v>
          </cell>
          <cell r="B112" t="str">
            <v>Reno</v>
          </cell>
          <cell r="C112" t="str">
            <v xml:space="preserve">Hutchinson Public Schools </v>
          </cell>
          <cell r="D112">
            <v>4880.5</v>
          </cell>
        </row>
        <row r="113">
          <cell r="A113">
            <v>309</v>
          </cell>
          <cell r="B113" t="str">
            <v>Reno</v>
          </cell>
          <cell r="C113" t="str">
            <v xml:space="preserve">Nickerson </v>
          </cell>
          <cell r="D113">
            <v>1112</v>
          </cell>
        </row>
        <row r="114">
          <cell r="A114">
            <v>310</v>
          </cell>
          <cell r="B114" t="str">
            <v>Reno</v>
          </cell>
          <cell r="C114" t="str">
            <v xml:space="preserve">Fairfield </v>
          </cell>
          <cell r="D114">
            <v>274.5</v>
          </cell>
        </row>
        <row r="115">
          <cell r="A115">
            <v>311</v>
          </cell>
          <cell r="B115" t="str">
            <v>Reno</v>
          </cell>
          <cell r="C115" t="str">
            <v xml:space="preserve">Pretty Prairie </v>
          </cell>
          <cell r="D115">
            <v>275.3</v>
          </cell>
        </row>
        <row r="116">
          <cell r="A116">
            <v>312</v>
          </cell>
          <cell r="B116" t="str">
            <v>Reno</v>
          </cell>
          <cell r="C116" t="str">
            <v xml:space="preserve">Haven Public Schools </v>
          </cell>
          <cell r="D116">
            <v>862.5</v>
          </cell>
        </row>
        <row r="117">
          <cell r="A117">
            <v>313</v>
          </cell>
          <cell r="B117" t="str">
            <v>Reno</v>
          </cell>
          <cell r="C117" t="str">
            <v xml:space="preserve">Buhler </v>
          </cell>
          <cell r="D117">
            <v>2137.6</v>
          </cell>
        </row>
        <row r="118">
          <cell r="A118">
            <v>314</v>
          </cell>
          <cell r="B118" t="str">
            <v>Thomas</v>
          </cell>
          <cell r="C118" t="str">
            <v xml:space="preserve">Brewster </v>
          </cell>
          <cell r="D118">
            <v>111</v>
          </cell>
        </row>
        <row r="119">
          <cell r="A119">
            <v>315</v>
          </cell>
          <cell r="B119" t="str">
            <v>Thomas</v>
          </cell>
          <cell r="C119" t="str">
            <v xml:space="preserve">Colby Public Schools </v>
          </cell>
          <cell r="D119">
            <v>918</v>
          </cell>
        </row>
        <row r="120">
          <cell r="A120">
            <v>316</v>
          </cell>
          <cell r="B120" t="str">
            <v>Thomas</v>
          </cell>
          <cell r="C120" t="str">
            <v xml:space="preserve">Golden Plains </v>
          </cell>
          <cell r="D120">
            <v>190.4</v>
          </cell>
        </row>
        <row r="121">
          <cell r="A121">
            <v>320</v>
          </cell>
          <cell r="B121" t="str">
            <v>Pottawatomie</v>
          </cell>
          <cell r="C121" t="str">
            <v xml:space="preserve">Wamego </v>
          </cell>
          <cell r="D121">
            <v>1495.8</v>
          </cell>
        </row>
        <row r="122">
          <cell r="A122">
            <v>321</v>
          </cell>
          <cell r="B122" t="str">
            <v>Pottawatomie</v>
          </cell>
          <cell r="C122" t="str">
            <v xml:space="preserve">Kaw Valley </v>
          </cell>
          <cell r="D122">
            <v>1127</v>
          </cell>
        </row>
        <row r="123">
          <cell r="A123">
            <v>322</v>
          </cell>
          <cell r="B123" t="str">
            <v>Pottawatomie</v>
          </cell>
          <cell r="C123" t="str">
            <v xml:space="preserve">Onaga-Havensville-Wheaton </v>
          </cell>
          <cell r="D123">
            <v>309.7</v>
          </cell>
        </row>
        <row r="124">
          <cell r="A124">
            <v>323</v>
          </cell>
          <cell r="B124" t="str">
            <v>Pottawatomie</v>
          </cell>
          <cell r="C124" t="str">
            <v xml:space="preserve">Rock Creek </v>
          </cell>
          <cell r="D124">
            <v>901.3</v>
          </cell>
        </row>
        <row r="125">
          <cell r="A125">
            <v>325</v>
          </cell>
          <cell r="B125" t="str">
            <v>Phillips</v>
          </cell>
          <cell r="C125" t="str">
            <v xml:space="preserve">Phillipsburg </v>
          </cell>
          <cell r="D125">
            <v>590.5</v>
          </cell>
        </row>
        <row r="126">
          <cell r="A126">
            <v>326</v>
          </cell>
          <cell r="B126" t="str">
            <v>Phillips</v>
          </cell>
          <cell r="C126" t="str">
            <v xml:space="preserve">Logan </v>
          </cell>
          <cell r="D126">
            <v>172</v>
          </cell>
        </row>
        <row r="127">
          <cell r="A127">
            <v>327</v>
          </cell>
          <cell r="B127" t="str">
            <v>Ellsworth</v>
          </cell>
          <cell r="C127" t="str">
            <v xml:space="preserve">Ellsworth </v>
          </cell>
          <cell r="D127">
            <v>592</v>
          </cell>
        </row>
        <row r="128">
          <cell r="A128">
            <v>329</v>
          </cell>
          <cell r="B128" t="str">
            <v>Wabaunsee</v>
          </cell>
          <cell r="C128" t="str">
            <v xml:space="preserve">Mill Creek Valley </v>
          </cell>
          <cell r="D128">
            <v>471.5</v>
          </cell>
        </row>
        <row r="129">
          <cell r="A129">
            <v>330</v>
          </cell>
          <cell r="B129" t="str">
            <v>Wabaunsee</v>
          </cell>
          <cell r="C129" t="str">
            <v xml:space="preserve">Mission Valley </v>
          </cell>
          <cell r="D129">
            <v>474.1</v>
          </cell>
        </row>
        <row r="130">
          <cell r="A130">
            <v>331</v>
          </cell>
          <cell r="B130" t="str">
            <v>Kingman</v>
          </cell>
          <cell r="C130" t="str">
            <v xml:space="preserve">Kingman - Norwich </v>
          </cell>
          <cell r="D130">
            <v>938.3</v>
          </cell>
        </row>
        <row r="131">
          <cell r="A131">
            <v>332</v>
          </cell>
          <cell r="B131" t="str">
            <v>Kingman</v>
          </cell>
          <cell r="C131" t="str">
            <v xml:space="preserve">Cunningham </v>
          </cell>
          <cell r="D131">
            <v>161.1</v>
          </cell>
        </row>
        <row r="132">
          <cell r="A132">
            <v>333</v>
          </cell>
          <cell r="B132" t="str">
            <v>Cloud</v>
          </cell>
          <cell r="C132" t="str">
            <v xml:space="preserve">Concordia </v>
          </cell>
          <cell r="D132">
            <v>1015.5</v>
          </cell>
        </row>
        <row r="133">
          <cell r="A133">
            <v>334</v>
          </cell>
          <cell r="B133" t="str">
            <v>Cloud</v>
          </cell>
          <cell r="C133" t="str">
            <v xml:space="preserve">Southern Cloud </v>
          </cell>
          <cell r="D133">
            <v>229.6</v>
          </cell>
        </row>
        <row r="134">
          <cell r="A134">
            <v>335</v>
          </cell>
          <cell r="B134" t="str">
            <v>Jackson</v>
          </cell>
          <cell r="C134" t="str">
            <v xml:space="preserve">North Jackson </v>
          </cell>
          <cell r="D134">
            <v>388</v>
          </cell>
        </row>
        <row r="135">
          <cell r="A135">
            <v>336</v>
          </cell>
          <cell r="B135" t="str">
            <v>Jackson</v>
          </cell>
          <cell r="C135" t="str">
            <v xml:space="preserve">Holton </v>
          </cell>
          <cell r="D135">
            <v>1151.4000000000001</v>
          </cell>
        </row>
        <row r="136">
          <cell r="A136">
            <v>337</v>
          </cell>
          <cell r="B136" t="str">
            <v>Jackson</v>
          </cell>
          <cell r="C136" t="str">
            <v xml:space="preserve">Royal Valley </v>
          </cell>
          <cell r="D136">
            <v>917.4</v>
          </cell>
        </row>
        <row r="137">
          <cell r="A137">
            <v>338</v>
          </cell>
          <cell r="B137" t="str">
            <v>Jefferson</v>
          </cell>
          <cell r="C137" t="str">
            <v xml:space="preserve">Valley Falls </v>
          </cell>
          <cell r="D137">
            <v>394.5</v>
          </cell>
        </row>
        <row r="138">
          <cell r="A138">
            <v>339</v>
          </cell>
          <cell r="B138" t="str">
            <v>Jefferson</v>
          </cell>
          <cell r="C138" t="str">
            <v xml:space="preserve">Jefferson County North </v>
          </cell>
          <cell r="D138">
            <v>436</v>
          </cell>
        </row>
        <row r="139">
          <cell r="A139">
            <v>340</v>
          </cell>
          <cell r="B139" t="str">
            <v>Jefferson</v>
          </cell>
          <cell r="C139" t="str">
            <v xml:space="preserve">Jefferson West </v>
          </cell>
          <cell r="D139">
            <v>854.8</v>
          </cell>
        </row>
        <row r="140">
          <cell r="A140">
            <v>341</v>
          </cell>
          <cell r="B140" t="str">
            <v>Jefferson</v>
          </cell>
          <cell r="C140" t="str">
            <v xml:space="preserve">Oskaloosa Public Schools </v>
          </cell>
          <cell r="D140">
            <v>534.5</v>
          </cell>
        </row>
        <row r="141">
          <cell r="A141">
            <v>342</v>
          </cell>
          <cell r="B141" t="str">
            <v>Jefferson</v>
          </cell>
          <cell r="C141" t="str">
            <v xml:space="preserve">McLouth </v>
          </cell>
          <cell r="D141">
            <v>499.7</v>
          </cell>
        </row>
        <row r="142">
          <cell r="A142">
            <v>343</v>
          </cell>
          <cell r="B142" t="str">
            <v>Jefferson</v>
          </cell>
          <cell r="C142" t="str">
            <v xml:space="preserve">Perry Public Schools </v>
          </cell>
          <cell r="D142">
            <v>809.5</v>
          </cell>
        </row>
        <row r="143">
          <cell r="A143">
            <v>344</v>
          </cell>
          <cell r="B143" t="str">
            <v>Linn</v>
          </cell>
          <cell r="C143" t="str">
            <v xml:space="preserve">Pleasanton </v>
          </cell>
          <cell r="D143">
            <v>373.2</v>
          </cell>
        </row>
        <row r="144">
          <cell r="A144">
            <v>345</v>
          </cell>
          <cell r="B144" t="str">
            <v>Shawnee</v>
          </cell>
          <cell r="C144" t="str">
            <v xml:space="preserve">Seaman </v>
          </cell>
          <cell r="D144">
            <v>3744.2</v>
          </cell>
        </row>
        <row r="145">
          <cell r="A145">
            <v>346</v>
          </cell>
          <cell r="B145" t="str">
            <v>Linn</v>
          </cell>
          <cell r="C145" t="str">
            <v xml:space="preserve">Jayhawk </v>
          </cell>
          <cell r="D145">
            <v>518.4</v>
          </cell>
        </row>
        <row r="146">
          <cell r="A146">
            <v>347</v>
          </cell>
          <cell r="B146" t="str">
            <v>Edwards</v>
          </cell>
          <cell r="C146" t="str">
            <v xml:space="preserve">Kinsley-Offerle </v>
          </cell>
          <cell r="D146">
            <v>356</v>
          </cell>
        </row>
        <row r="147">
          <cell r="A147">
            <v>348</v>
          </cell>
          <cell r="B147" t="str">
            <v>Douglas</v>
          </cell>
          <cell r="C147" t="str">
            <v xml:space="preserve">Baldwin City </v>
          </cell>
          <cell r="D147">
            <v>1343.5</v>
          </cell>
        </row>
        <row r="148">
          <cell r="A148">
            <v>349</v>
          </cell>
          <cell r="B148" t="str">
            <v>Stafford</v>
          </cell>
          <cell r="C148" t="str">
            <v xml:space="preserve">Stafford </v>
          </cell>
          <cell r="D148">
            <v>269.5</v>
          </cell>
        </row>
        <row r="149">
          <cell r="A149">
            <v>350</v>
          </cell>
          <cell r="B149" t="str">
            <v>Stafford</v>
          </cell>
          <cell r="C149" t="str">
            <v xml:space="preserve">St John-Hudson </v>
          </cell>
          <cell r="D149">
            <v>345.5</v>
          </cell>
        </row>
        <row r="150">
          <cell r="A150">
            <v>351</v>
          </cell>
          <cell r="B150" t="str">
            <v>Stafford</v>
          </cell>
          <cell r="C150" t="str">
            <v xml:space="preserve">Macksville </v>
          </cell>
          <cell r="D150">
            <v>266.2</v>
          </cell>
        </row>
        <row r="151">
          <cell r="A151">
            <v>352</v>
          </cell>
          <cell r="B151" t="str">
            <v>Sherman</v>
          </cell>
          <cell r="C151" t="str">
            <v xml:space="preserve">Goodland </v>
          </cell>
          <cell r="D151">
            <v>1042.5</v>
          </cell>
        </row>
        <row r="152">
          <cell r="A152">
            <v>353</v>
          </cell>
          <cell r="B152" t="str">
            <v>Sumner</v>
          </cell>
          <cell r="C152" t="str">
            <v xml:space="preserve">Wellington </v>
          </cell>
          <cell r="D152">
            <v>1557.5</v>
          </cell>
        </row>
        <row r="153">
          <cell r="A153">
            <v>355</v>
          </cell>
          <cell r="B153" t="str">
            <v>Barton</v>
          </cell>
          <cell r="C153" t="str">
            <v xml:space="preserve">Ellinwood Public Schools </v>
          </cell>
          <cell r="D153">
            <v>415.5</v>
          </cell>
        </row>
        <row r="154">
          <cell r="A154">
            <v>356</v>
          </cell>
          <cell r="B154" t="str">
            <v>Sumner</v>
          </cell>
          <cell r="C154" t="str">
            <v xml:space="preserve">Conway Springs </v>
          </cell>
          <cell r="D154">
            <v>494.5</v>
          </cell>
        </row>
        <row r="155">
          <cell r="A155">
            <v>357</v>
          </cell>
          <cell r="B155" t="str">
            <v>Sumner</v>
          </cell>
          <cell r="C155" t="str">
            <v xml:space="preserve">Belle Plaine </v>
          </cell>
          <cell r="D155">
            <v>600.79999999999995</v>
          </cell>
        </row>
        <row r="156">
          <cell r="A156">
            <v>358</v>
          </cell>
          <cell r="B156" t="str">
            <v>Sumner</v>
          </cell>
          <cell r="C156" t="str">
            <v xml:space="preserve">Oxford </v>
          </cell>
          <cell r="D156">
            <v>327.9</v>
          </cell>
        </row>
        <row r="157">
          <cell r="A157">
            <v>359</v>
          </cell>
          <cell r="B157" t="str">
            <v>Sumner</v>
          </cell>
          <cell r="C157" t="str">
            <v xml:space="preserve">Argonia Public Schools </v>
          </cell>
          <cell r="D157">
            <v>165.9</v>
          </cell>
        </row>
        <row r="158">
          <cell r="A158">
            <v>360</v>
          </cell>
          <cell r="B158" t="str">
            <v>Sumner</v>
          </cell>
          <cell r="C158" t="str">
            <v xml:space="preserve">Caldwell </v>
          </cell>
          <cell r="D158">
            <v>247</v>
          </cell>
        </row>
        <row r="159">
          <cell r="A159">
            <v>361</v>
          </cell>
          <cell r="B159" t="str">
            <v>Harper</v>
          </cell>
          <cell r="C159" t="str">
            <v xml:space="preserve">Anthony-Harper </v>
          </cell>
          <cell r="D159">
            <v>849.8</v>
          </cell>
        </row>
        <row r="160">
          <cell r="A160">
            <v>362</v>
          </cell>
          <cell r="B160" t="str">
            <v>Linn</v>
          </cell>
          <cell r="C160" t="str">
            <v xml:space="preserve">Prairie View </v>
          </cell>
          <cell r="D160">
            <v>909.3</v>
          </cell>
        </row>
        <row r="161">
          <cell r="A161">
            <v>363</v>
          </cell>
          <cell r="B161" t="str">
            <v>Finney</v>
          </cell>
          <cell r="C161" t="str">
            <v xml:space="preserve">Holcomb </v>
          </cell>
          <cell r="D161">
            <v>949.3</v>
          </cell>
        </row>
        <row r="162">
          <cell r="A162">
            <v>364</v>
          </cell>
          <cell r="B162" t="str">
            <v>Marshall</v>
          </cell>
          <cell r="C162" t="str">
            <v xml:space="preserve">Marysville </v>
          </cell>
          <cell r="D162">
            <v>707.3</v>
          </cell>
        </row>
        <row r="163">
          <cell r="A163">
            <v>365</v>
          </cell>
          <cell r="B163" t="str">
            <v>Anderson</v>
          </cell>
          <cell r="C163" t="str">
            <v xml:space="preserve">Garnett </v>
          </cell>
          <cell r="D163">
            <v>1070.5999999999999</v>
          </cell>
        </row>
        <row r="164">
          <cell r="A164">
            <v>366</v>
          </cell>
          <cell r="B164" t="str">
            <v>Woodson</v>
          </cell>
          <cell r="C164" t="str">
            <v xml:space="preserve">Woodson </v>
          </cell>
          <cell r="D164">
            <v>442.5</v>
          </cell>
        </row>
        <row r="165">
          <cell r="A165">
            <v>367</v>
          </cell>
          <cell r="B165" t="str">
            <v>Miami</v>
          </cell>
          <cell r="C165" t="str">
            <v xml:space="preserve">Osawatomie </v>
          </cell>
          <cell r="D165">
            <v>1171</v>
          </cell>
        </row>
        <row r="166">
          <cell r="A166">
            <v>368</v>
          </cell>
          <cell r="B166" t="str">
            <v>Miami</v>
          </cell>
          <cell r="C166" t="str">
            <v xml:space="preserve">Paola </v>
          </cell>
          <cell r="D166">
            <v>1934.4</v>
          </cell>
        </row>
        <row r="167">
          <cell r="A167">
            <v>369</v>
          </cell>
          <cell r="B167" t="str">
            <v>Harvey</v>
          </cell>
          <cell r="C167" t="str">
            <v xml:space="preserve">Burrton </v>
          </cell>
          <cell r="D167">
            <v>238.5</v>
          </cell>
        </row>
        <row r="168">
          <cell r="A168">
            <v>371</v>
          </cell>
          <cell r="B168" t="str">
            <v>Gray</v>
          </cell>
          <cell r="C168" t="str">
            <v xml:space="preserve">Montezuma </v>
          </cell>
          <cell r="D168">
            <v>241.5</v>
          </cell>
        </row>
        <row r="169">
          <cell r="A169">
            <v>372</v>
          </cell>
          <cell r="B169" t="str">
            <v>Shawnee</v>
          </cell>
          <cell r="C169" t="str">
            <v xml:space="preserve">Silver Lake </v>
          </cell>
          <cell r="D169">
            <v>693.2</v>
          </cell>
        </row>
        <row r="170">
          <cell r="A170">
            <v>373</v>
          </cell>
          <cell r="B170" t="str">
            <v>Harvey</v>
          </cell>
          <cell r="C170" t="str">
            <v xml:space="preserve">Newton </v>
          </cell>
          <cell r="D170">
            <v>3373.4</v>
          </cell>
        </row>
        <row r="171">
          <cell r="A171">
            <v>374</v>
          </cell>
          <cell r="B171" t="str">
            <v>Haskell</v>
          </cell>
          <cell r="C171" t="str">
            <v xml:space="preserve">Sublette </v>
          </cell>
          <cell r="D171">
            <v>483.9</v>
          </cell>
        </row>
        <row r="172">
          <cell r="A172">
            <v>375</v>
          </cell>
          <cell r="B172" t="str">
            <v>Butler</v>
          </cell>
          <cell r="C172" t="str">
            <v xml:space="preserve">Circle </v>
          </cell>
          <cell r="D172">
            <v>1855.2</v>
          </cell>
        </row>
        <row r="173">
          <cell r="A173">
            <v>376</v>
          </cell>
          <cell r="B173" t="str">
            <v>Rice</v>
          </cell>
          <cell r="C173" t="str">
            <v xml:space="preserve">Sterling </v>
          </cell>
          <cell r="D173">
            <v>520.4</v>
          </cell>
        </row>
        <row r="174">
          <cell r="A174">
            <v>377</v>
          </cell>
          <cell r="B174" t="str">
            <v>Atchison</v>
          </cell>
          <cell r="C174" t="str">
            <v xml:space="preserve">Atchison Co Comm Schools </v>
          </cell>
          <cell r="D174">
            <v>590.4</v>
          </cell>
        </row>
        <row r="175">
          <cell r="A175">
            <v>378</v>
          </cell>
          <cell r="B175" t="str">
            <v>Riley</v>
          </cell>
          <cell r="C175" t="str">
            <v xml:space="preserve">Riley County </v>
          </cell>
          <cell r="D175">
            <v>685.8</v>
          </cell>
        </row>
        <row r="176">
          <cell r="A176">
            <v>379</v>
          </cell>
          <cell r="B176" t="str">
            <v>Clay</v>
          </cell>
          <cell r="C176" t="str">
            <v xml:space="preserve">Clay Center </v>
          </cell>
          <cell r="D176">
            <v>1346.3</v>
          </cell>
        </row>
        <row r="177">
          <cell r="A177">
            <v>380</v>
          </cell>
          <cell r="B177" t="str">
            <v>Marshall</v>
          </cell>
          <cell r="C177" t="str">
            <v xml:space="preserve">Vermillion </v>
          </cell>
          <cell r="D177">
            <v>524.5</v>
          </cell>
        </row>
        <row r="178">
          <cell r="A178">
            <v>381</v>
          </cell>
          <cell r="B178" t="str">
            <v>Ford</v>
          </cell>
          <cell r="C178" t="str">
            <v xml:space="preserve">Spearville </v>
          </cell>
          <cell r="D178">
            <v>340.8</v>
          </cell>
        </row>
        <row r="179">
          <cell r="A179">
            <v>382</v>
          </cell>
          <cell r="B179" t="str">
            <v>Pratt</v>
          </cell>
          <cell r="C179" t="str">
            <v xml:space="preserve">Pratt </v>
          </cell>
          <cell r="D179">
            <v>1173.2</v>
          </cell>
        </row>
        <row r="180">
          <cell r="A180">
            <v>383</v>
          </cell>
          <cell r="B180" t="str">
            <v>Riley</v>
          </cell>
          <cell r="C180" t="str">
            <v xml:space="preserve">Manhattan-Ogden </v>
          </cell>
          <cell r="D180">
            <v>5938.7</v>
          </cell>
        </row>
        <row r="181">
          <cell r="A181">
            <v>384</v>
          </cell>
          <cell r="B181" t="str">
            <v>Riley</v>
          </cell>
          <cell r="C181" t="str">
            <v xml:space="preserve">Blue Valley </v>
          </cell>
          <cell r="D181">
            <v>183.2</v>
          </cell>
        </row>
        <row r="182">
          <cell r="A182">
            <v>385</v>
          </cell>
          <cell r="B182" t="str">
            <v>Butler</v>
          </cell>
          <cell r="C182" t="str">
            <v xml:space="preserve">Andover </v>
          </cell>
          <cell r="D182">
            <v>4947.8999999999996</v>
          </cell>
        </row>
        <row r="183">
          <cell r="A183">
            <v>386</v>
          </cell>
          <cell r="B183" t="str">
            <v>Greenwood</v>
          </cell>
          <cell r="C183" t="str">
            <v xml:space="preserve">Madison-Virgil </v>
          </cell>
          <cell r="D183">
            <v>243</v>
          </cell>
        </row>
        <row r="184">
          <cell r="A184">
            <v>387</v>
          </cell>
          <cell r="B184" t="str">
            <v>Wilson</v>
          </cell>
          <cell r="C184" t="str">
            <v xml:space="preserve">Altoona-Midway </v>
          </cell>
          <cell r="D184">
            <v>211</v>
          </cell>
        </row>
        <row r="185">
          <cell r="A185">
            <v>388</v>
          </cell>
          <cell r="B185" t="str">
            <v>Ellis</v>
          </cell>
          <cell r="C185" t="str">
            <v xml:space="preserve">Ellis </v>
          </cell>
          <cell r="D185">
            <v>412</v>
          </cell>
        </row>
        <row r="186">
          <cell r="A186">
            <v>389</v>
          </cell>
          <cell r="B186" t="str">
            <v>Greenwood</v>
          </cell>
          <cell r="C186" t="str">
            <v xml:space="preserve">Eureka </v>
          </cell>
          <cell r="D186">
            <v>643.5</v>
          </cell>
        </row>
        <row r="187">
          <cell r="A187">
            <v>390</v>
          </cell>
          <cell r="B187" t="str">
            <v>Greenwood</v>
          </cell>
          <cell r="C187" t="str">
            <v xml:space="preserve">Hamilton </v>
          </cell>
          <cell r="D187">
            <v>88.5</v>
          </cell>
        </row>
        <row r="188">
          <cell r="A188">
            <v>392</v>
          </cell>
          <cell r="B188" t="str">
            <v>Osborne</v>
          </cell>
          <cell r="C188" t="str">
            <v xml:space="preserve">Osborne County </v>
          </cell>
          <cell r="D188">
            <v>287.60000000000002</v>
          </cell>
        </row>
        <row r="189">
          <cell r="A189">
            <v>393</v>
          </cell>
          <cell r="B189" t="str">
            <v>Dickinson</v>
          </cell>
          <cell r="C189" t="str">
            <v xml:space="preserve">Solomon </v>
          </cell>
          <cell r="D189">
            <v>324.2</v>
          </cell>
        </row>
        <row r="190">
          <cell r="A190">
            <v>394</v>
          </cell>
          <cell r="B190" t="str">
            <v>Butler</v>
          </cell>
          <cell r="C190" t="str">
            <v xml:space="preserve">Rose Hill Public Schools </v>
          </cell>
          <cell r="D190">
            <v>1602.2</v>
          </cell>
        </row>
        <row r="191">
          <cell r="A191">
            <v>395</v>
          </cell>
          <cell r="B191" t="str">
            <v>Rush</v>
          </cell>
          <cell r="C191" t="str">
            <v xml:space="preserve">LaCrosse </v>
          </cell>
          <cell r="D191">
            <v>291</v>
          </cell>
        </row>
        <row r="192">
          <cell r="A192">
            <v>396</v>
          </cell>
          <cell r="B192" t="str">
            <v>Butler</v>
          </cell>
          <cell r="C192" t="str">
            <v xml:space="preserve">Douglass Public Schools </v>
          </cell>
          <cell r="D192">
            <v>671.3</v>
          </cell>
        </row>
        <row r="193">
          <cell r="A193">
            <v>397</v>
          </cell>
          <cell r="B193" t="str">
            <v>Marion</v>
          </cell>
          <cell r="C193" t="str">
            <v xml:space="preserve">Centre </v>
          </cell>
          <cell r="D193">
            <v>226.3</v>
          </cell>
        </row>
        <row r="194">
          <cell r="A194">
            <v>398</v>
          </cell>
          <cell r="B194" t="str">
            <v>Marion</v>
          </cell>
          <cell r="C194" t="str">
            <v xml:space="preserve">Peabody-Burns </v>
          </cell>
          <cell r="D194">
            <v>264.2</v>
          </cell>
        </row>
        <row r="195">
          <cell r="A195">
            <v>399</v>
          </cell>
          <cell r="B195" t="str">
            <v>Russell</v>
          </cell>
          <cell r="C195" t="str">
            <v xml:space="preserve">Paradise </v>
          </cell>
          <cell r="D195">
            <v>128.9</v>
          </cell>
        </row>
        <row r="196">
          <cell r="A196">
            <v>400</v>
          </cell>
          <cell r="B196" t="str">
            <v>McPherson</v>
          </cell>
          <cell r="C196" t="str">
            <v xml:space="preserve">Smoky Valley </v>
          </cell>
          <cell r="D196">
            <v>868.2</v>
          </cell>
        </row>
        <row r="197">
          <cell r="A197">
            <v>401</v>
          </cell>
          <cell r="B197" t="str">
            <v>Rice</v>
          </cell>
          <cell r="C197" t="str">
            <v xml:space="preserve">Chase-Raymond </v>
          </cell>
          <cell r="D197">
            <v>164.5</v>
          </cell>
        </row>
        <row r="198">
          <cell r="A198">
            <v>402</v>
          </cell>
          <cell r="B198" t="str">
            <v>Butler</v>
          </cell>
          <cell r="C198" t="str">
            <v xml:space="preserve">Augusta </v>
          </cell>
          <cell r="D198">
            <v>2175.1999999999998</v>
          </cell>
        </row>
        <row r="199">
          <cell r="A199">
            <v>403</v>
          </cell>
          <cell r="B199" t="str">
            <v>Rush</v>
          </cell>
          <cell r="C199" t="str">
            <v xml:space="preserve">Otis-Bison </v>
          </cell>
          <cell r="D199">
            <v>222</v>
          </cell>
        </row>
        <row r="200">
          <cell r="A200">
            <v>404</v>
          </cell>
          <cell r="B200" t="str">
            <v>Cherokee</v>
          </cell>
          <cell r="C200" t="str">
            <v xml:space="preserve">Riverton </v>
          </cell>
          <cell r="D200">
            <v>736.9</v>
          </cell>
        </row>
        <row r="201">
          <cell r="A201">
            <v>405</v>
          </cell>
          <cell r="B201" t="str">
            <v>Rice</v>
          </cell>
          <cell r="C201" t="str">
            <v xml:space="preserve">Lyons </v>
          </cell>
          <cell r="D201">
            <v>771.6</v>
          </cell>
        </row>
        <row r="202">
          <cell r="A202">
            <v>407</v>
          </cell>
          <cell r="B202" t="str">
            <v>Russell</v>
          </cell>
          <cell r="C202" t="str">
            <v xml:space="preserve">Russell County </v>
          </cell>
          <cell r="D202">
            <v>778.5</v>
          </cell>
        </row>
        <row r="203">
          <cell r="A203">
            <v>408</v>
          </cell>
          <cell r="B203" t="str">
            <v>Marion</v>
          </cell>
          <cell r="C203" t="str">
            <v xml:space="preserve">Marion-Florence </v>
          </cell>
          <cell r="D203">
            <v>506.8</v>
          </cell>
        </row>
        <row r="204">
          <cell r="A204">
            <v>409</v>
          </cell>
          <cell r="B204" t="str">
            <v>Atchison</v>
          </cell>
          <cell r="C204" t="str">
            <v xml:space="preserve">Atchison Public Schools </v>
          </cell>
          <cell r="D204">
            <v>1583.1</v>
          </cell>
        </row>
        <row r="205">
          <cell r="A205">
            <v>410</v>
          </cell>
          <cell r="B205" t="str">
            <v>Marion</v>
          </cell>
          <cell r="C205" t="str">
            <v xml:space="preserve">Durham-Hillsboro-Lehigh </v>
          </cell>
          <cell r="D205">
            <v>551.1</v>
          </cell>
        </row>
        <row r="206">
          <cell r="A206">
            <v>411</v>
          </cell>
          <cell r="B206" t="str">
            <v>Marion</v>
          </cell>
          <cell r="C206" t="str">
            <v xml:space="preserve">Goessel </v>
          </cell>
          <cell r="D206">
            <v>276.60000000000002</v>
          </cell>
        </row>
        <row r="207">
          <cell r="A207">
            <v>412</v>
          </cell>
          <cell r="B207" t="str">
            <v>Sheridan</v>
          </cell>
          <cell r="C207" t="str">
            <v xml:space="preserve">Hoxie Community Schools </v>
          </cell>
          <cell r="D207">
            <v>340</v>
          </cell>
        </row>
        <row r="208">
          <cell r="A208">
            <v>413</v>
          </cell>
          <cell r="B208" t="str">
            <v>Neosho</v>
          </cell>
          <cell r="C208" t="str">
            <v xml:space="preserve">Chanute Public Schools </v>
          </cell>
          <cell r="D208">
            <v>1806.9</v>
          </cell>
        </row>
        <row r="209">
          <cell r="A209">
            <v>415</v>
          </cell>
          <cell r="B209" t="str">
            <v>Brown</v>
          </cell>
          <cell r="C209" t="str">
            <v xml:space="preserve">Hiawatha </v>
          </cell>
          <cell r="D209">
            <v>838.7</v>
          </cell>
        </row>
        <row r="210">
          <cell r="A210">
            <v>416</v>
          </cell>
          <cell r="B210" t="str">
            <v>Miami</v>
          </cell>
          <cell r="C210" t="str">
            <v xml:space="preserve">Louisburg </v>
          </cell>
          <cell r="D210">
            <v>1691.1</v>
          </cell>
        </row>
        <row r="211">
          <cell r="A211">
            <v>417</v>
          </cell>
          <cell r="B211" t="str">
            <v>Morris</v>
          </cell>
          <cell r="C211" t="str">
            <v xml:space="preserve">Morris County </v>
          </cell>
          <cell r="D211">
            <v>710.8</v>
          </cell>
        </row>
        <row r="212">
          <cell r="A212">
            <v>418</v>
          </cell>
          <cell r="B212" t="str">
            <v>McPherson</v>
          </cell>
          <cell r="C212" t="str">
            <v xml:space="preserve">McPherson </v>
          </cell>
          <cell r="D212">
            <v>2282.3000000000002</v>
          </cell>
        </row>
        <row r="213">
          <cell r="A213">
            <v>419</v>
          </cell>
          <cell r="B213" t="str">
            <v>McPherson</v>
          </cell>
          <cell r="C213" t="str">
            <v xml:space="preserve">Canton-Galva </v>
          </cell>
          <cell r="D213">
            <v>375.5</v>
          </cell>
        </row>
        <row r="214">
          <cell r="A214">
            <v>420</v>
          </cell>
          <cell r="B214" t="str">
            <v>Osage</v>
          </cell>
          <cell r="C214" t="str">
            <v xml:space="preserve">Osage City </v>
          </cell>
          <cell r="D214">
            <v>631</v>
          </cell>
        </row>
        <row r="215">
          <cell r="A215">
            <v>421</v>
          </cell>
          <cell r="B215" t="str">
            <v>Osage</v>
          </cell>
          <cell r="C215" t="str">
            <v xml:space="preserve">Lyndon </v>
          </cell>
          <cell r="D215">
            <v>428.5</v>
          </cell>
        </row>
        <row r="216">
          <cell r="A216">
            <v>422</v>
          </cell>
          <cell r="B216" t="str">
            <v>Kiowa</v>
          </cell>
          <cell r="C216" t="str">
            <v xml:space="preserve">Kiowa County </v>
          </cell>
          <cell r="D216">
            <v>233.8</v>
          </cell>
        </row>
        <row r="217">
          <cell r="A217">
            <v>423</v>
          </cell>
          <cell r="B217" t="str">
            <v>McPherson</v>
          </cell>
          <cell r="C217" t="str">
            <v xml:space="preserve">Moundridge </v>
          </cell>
          <cell r="D217">
            <v>406.2</v>
          </cell>
        </row>
        <row r="218">
          <cell r="A218">
            <v>426</v>
          </cell>
          <cell r="B218" t="str">
            <v>Republic</v>
          </cell>
          <cell r="C218" t="str">
            <v xml:space="preserve">Pike Valley </v>
          </cell>
          <cell r="D218">
            <v>213</v>
          </cell>
        </row>
        <row r="219">
          <cell r="A219">
            <v>428</v>
          </cell>
          <cell r="B219" t="str">
            <v>Barton</v>
          </cell>
          <cell r="C219" t="str">
            <v xml:space="preserve">Great Bend </v>
          </cell>
          <cell r="D219">
            <v>3027.4</v>
          </cell>
        </row>
        <row r="220">
          <cell r="A220">
            <v>429</v>
          </cell>
          <cell r="B220" t="str">
            <v>Doniphan</v>
          </cell>
          <cell r="C220" t="str">
            <v xml:space="preserve">Troy Public Schools </v>
          </cell>
          <cell r="D220">
            <v>326</v>
          </cell>
        </row>
        <row r="221">
          <cell r="A221">
            <v>430</v>
          </cell>
          <cell r="B221" t="str">
            <v>Brown</v>
          </cell>
          <cell r="C221" t="str">
            <v xml:space="preserve">South Brown County </v>
          </cell>
          <cell r="D221">
            <v>563.20000000000005</v>
          </cell>
        </row>
        <row r="222">
          <cell r="A222">
            <v>431</v>
          </cell>
          <cell r="B222" t="str">
            <v>Barton</v>
          </cell>
          <cell r="C222" t="str">
            <v xml:space="preserve">Hoisington </v>
          </cell>
          <cell r="D222">
            <v>694</v>
          </cell>
        </row>
        <row r="223">
          <cell r="A223">
            <v>432</v>
          </cell>
          <cell r="B223" t="str">
            <v>Ellis</v>
          </cell>
          <cell r="C223" t="str">
            <v xml:space="preserve">Victoria </v>
          </cell>
          <cell r="D223">
            <v>279.5</v>
          </cell>
        </row>
        <row r="224">
          <cell r="A224">
            <v>434</v>
          </cell>
          <cell r="B224" t="str">
            <v>Osage</v>
          </cell>
          <cell r="C224" t="str">
            <v xml:space="preserve">Santa Fe Trail </v>
          </cell>
          <cell r="D224">
            <v>999.7</v>
          </cell>
        </row>
        <row r="225">
          <cell r="A225">
            <v>435</v>
          </cell>
          <cell r="B225" t="str">
            <v>Dickinson</v>
          </cell>
          <cell r="C225" t="str">
            <v xml:space="preserve">Abilene </v>
          </cell>
          <cell r="D225">
            <v>1549.7</v>
          </cell>
        </row>
        <row r="226">
          <cell r="A226">
            <v>436</v>
          </cell>
          <cell r="B226" t="str">
            <v>Montgomery</v>
          </cell>
          <cell r="C226" t="str">
            <v xml:space="preserve">Caney Valley </v>
          </cell>
          <cell r="D226">
            <v>775.5</v>
          </cell>
        </row>
        <row r="227">
          <cell r="A227">
            <v>437</v>
          </cell>
          <cell r="B227" t="str">
            <v>Shawnee</v>
          </cell>
          <cell r="C227" t="str">
            <v xml:space="preserve">Auburn Washburn </v>
          </cell>
          <cell r="D227">
            <v>5905.8</v>
          </cell>
        </row>
        <row r="228">
          <cell r="A228">
            <v>438</v>
          </cell>
          <cell r="B228" t="str">
            <v>Pratt</v>
          </cell>
          <cell r="C228" t="str">
            <v xml:space="preserve">Skyline Schools </v>
          </cell>
          <cell r="D228">
            <v>400</v>
          </cell>
        </row>
        <row r="229">
          <cell r="A229">
            <v>439</v>
          </cell>
          <cell r="B229" t="str">
            <v>Harvey</v>
          </cell>
          <cell r="C229" t="str">
            <v xml:space="preserve">Sedgwick Public Schools </v>
          </cell>
          <cell r="D229">
            <v>500.4</v>
          </cell>
        </row>
        <row r="230">
          <cell r="A230">
            <v>440</v>
          </cell>
          <cell r="B230" t="str">
            <v>Harvey</v>
          </cell>
          <cell r="C230" t="str">
            <v xml:space="preserve">Halstead </v>
          </cell>
          <cell r="D230">
            <v>762</v>
          </cell>
        </row>
        <row r="231">
          <cell r="A231">
            <v>443</v>
          </cell>
          <cell r="B231" t="str">
            <v>Ford</v>
          </cell>
          <cell r="C231" t="str">
            <v xml:space="preserve">Dodge City </v>
          </cell>
          <cell r="D231">
            <v>6443.1</v>
          </cell>
        </row>
        <row r="232">
          <cell r="A232">
            <v>444</v>
          </cell>
          <cell r="B232" t="str">
            <v>Rice</v>
          </cell>
          <cell r="C232" t="str">
            <v xml:space="preserve">Little River </v>
          </cell>
          <cell r="D232">
            <v>334.9</v>
          </cell>
        </row>
        <row r="233">
          <cell r="A233">
            <v>445</v>
          </cell>
          <cell r="B233" t="str">
            <v>Montgomery</v>
          </cell>
          <cell r="C233" t="str">
            <v xml:space="preserve">Coffeyville </v>
          </cell>
          <cell r="D233">
            <v>1729.1</v>
          </cell>
        </row>
        <row r="234">
          <cell r="A234">
            <v>446</v>
          </cell>
          <cell r="B234" t="str">
            <v>Montgomery</v>
          </cell>
          <cell r="C234" t="str">
            <v xml:space="preserve">Independence </v>
          </cell>
          <cell r="D234">
            <v>1950.2</v>
          </cell>
        </row>
        <row r="235">
          <cell r="A235">
            <v>447</v>
          </cell>
          <cell r="B235" t="str">
            <v>Montgomery</v>
          </cell>
          <cell r="C235" t="str">
            <v xml:space="preserve">Cherryvale </v>
          </cell>
          <cell r="D235">
            <v>817.3</v>
          </cell>
        </row>
        <row r="236">
          <cell r="A236">
            <v>448</v>
          </cell>
          <cell r="B236" t="str">
            <v>McPherson</v>
          </cell>
          <cell r="C236" t="str">
            <v xml:space="preserve">Inman </v>
          </cell>
          <cell r="D236">
            <v>420.3</v>
          </cell>
        </row>
        <row r="237">
          <cell r="A237">
            <v>449</v>
          </cell>
          <cell r="B237" t="str">
            <v>Leavenworth</v>
          </cell>
          <cell r="C237" t="str">
            <v xml:space="preserve">Easton </v>
          </cell>
          <cell r="D237">
            <v>652.70000000000005</v>
          </cell>
        </row>
        <row r="238">
          <cell r="A238">
            <v>450</v>
          </cell>
          <cell r="B238" t="str">
            <v>Shawnee</v>
          </cell>
          <cell r="C238" t="str">
            <v xml:space="preserve">Shawnee Heights </v>
          </cell>
          <cell r="D238">
            <v>3503.6</v>
          </cell>
        </row>
        <row r="239">
          <cell r="A239">
            <v>452</v>
          </cell>
          <cell r="B239" t="str">
            <v>Stanton</v>
          </cell>
          <cell r="C239" t="str">
            <v xml:space="preserve">Stanton County </v>
          </cell>
          <cell r="D239">
            <v>439.6</v>
          </cell>
        </row>
        <row r="240">
          <cell r="A240">
            <v>453</v>
          </cell>
          <cell r="B240" t="str">
            <v>Leavenworth</v>
          </cell>
          <cell r="C240" t="str">
            <v xml:space="preserve">Leavenworth </v>
          </cell>
          <cell r="D240">
            <v>3590.8</v>
          </cell>
        </row>
        <row r="241">
          <cell r="A241">
            <v>454</v>
          </cell>
          <cell r="B241" t="str">
            <v>Osage</v>
          </cell>
          <cell r="C241" t="str">
            <v xml:space="preserve">Burlingame Public School </v>
          </cell>
          <cell r="D241">
            <v>309.5</v>
          </cell>
        </row>
        <row r="242">
          <cell r="A242">
            <v>456</v>
          </cell>
          <cell r="B242" t="str">
            <v>Osage</v>
          </cell>
          <cell r="C242" t="str">
            <v xml:space="preserve">Marais Des Cygnes Valley </v>
          </cell>
          <cell r="D242">
            <v>278</v>
          </cell>
        </row>
        <row r="243">
          <cell r="A243">
            <v>457</v>
          </cell>
          <cell r="B243" t="str">
            <v>Finney</v>
          </cell>
          <cell r="C243" t="str">
            <v xml:space="preserve">Garden City </v>
          </cell>
          <cell r="D243">
            <v>7149.6</v>
          </cell>
        </row>
        <row r="244">
          <cell r="A244">
            <v>458</v>
          </cell>
          <cell r="B244" t="str">
            <v>Leavenworth</v>
          </cell>
          <cell r="C244" t="str">
            <v xml:space="preserve">Basehor-Linwood </v>
          </cell>
          <cell r="D244">
            <v>2081.5</v>
          </cell>
        </row>
        <row r="245">
          <cell r="A245">
            <v>459</v>
          </cell>
          <cell r="B245" t="str">
            <v>Ford</v>
          </cell>
          <cell r="C245" t="str">
            <v xml:space="preserve">Bucklin </v>
          </cell>
          <cell r="D245">
            <v>233.2</v>
          </cell>
        </row>
        <row r="246">
          <cell r="A246">
            <v>460</v>
          </cell>
          <cell r="B246" t="str">
            <v>Harvey</v>
          </cell>
          <cell r="C246" t="str">
            <v xml:space="preserve">Hesston </v>
          </cell>
          <cell r="D246">
            <v>802.8</v>
          </cell>
        </row>
        <row r="247">
          <cell r="A247">
            <v>461</v>
          </cell>
          <cell r="B247" t="str">
            <v>Wilson</v>
          </cell>
          <cell r="C247" t="str">
            <v xml:space="preserve">Neodesha </v>
          </cell>
          <cell r="D247">
            <v>681.7</v>
          </cell>
        </row>
        <row r="248">
          <cell r="A248">
            <v>462</v>
          </cell>
          <cell r="B248" t="str">
            <v>Cowley</v>
          </cell>
          <cell r="C248" t="str">
            <v xml:space="preserve">Central </v>
          </cell>
          <cell r="D248">
            <v>316.10000000000002</v>
          </cell>
        </row>
        <row r="249">
          <cell r="A249">
            <v>463</v>
          </cell>
          <cell r="B249" t="str">
            <v>Cowley</v>
          </cell>
          <cell r="C249" t="str">
            <v xml:space="preserve">Udall </v>
          </cell>
          <cell r="D249">
            <v>342.3</v>
          </cell>
        </row>
        <row r="250">
          <cell r="A250">
            <v>464</v>
          </cell>
          <cell r="B250" t="str">
            <v>Leavenworth</v>
          </cell>
          <cell r="C250" t="str">
            <v xml:space="preserve">Tonganoxie </v>
          </cell>
          <cell r="D250">
            <v>1908.7</v>
          </cell>
        </row>
        <row r="251">
          <cell r="A251">
            <v>465</v>
          </cell>
          <cell r="B251" t="str">
            <v>Cowley</v>
          </cell>
          <cell r="C251" t="str">
            <v xml:space="preserve">Winfield </v>
          </cell>
          <cell r="D251">
            <v>2239.9</v>
          </cell>
        </row>
        <row r="252">
          <cell r="A252">
            <v>466</v>
          </cell>
          <cell r="B252" t="str">
            <v>Scott</v>
          </cell>
          <cell r="C252" t="str">
            <v xml:space="preserve">Scott County </v>
          </cell>
          <cell r="D252">
            <v>887</v>
          </cell>
        </row>
        <row r="253">
          <cell r="A253">
            <v>467</v>
          </cell>
          <cell r="B253" t="str">
            <v>Wichita</v>
          </cell>
          <cell r="C253" t="str">
            <v xml:space="preserve">Leoti </v>
          </cell>
          <cell r="D253">
            <v>405</v>
          </cell>
        </row>
        <row r="254">
          <cell r="A254">
            <v>468</v>
          </cell>
          <cell r="B254" t="str">
            <v>Lane</v>
          </cell>
          <cell r="C254" t="str">
            <v xml:space="preserve">Healy Public Schools </v>
          </cell>
          <cell r="D254">
            <v>79.5</v>
          </cell>
        </row>
        <row r="255">
          <cell r="A255">
            <v>469</v>
          </cell>
          <cell r="B255" t="str">
            <v>Leavenworth</v>
          </cell>
          <cell r="C255" t="str">
            <v xml:space="preserve">Lansing </v>
          </cell>
          <cell r="D255">
            <v>2557.1</v>
          </cell>
        </row>
        <row r="256">
          <cell r="A256">
            <v>470</v>
          </cell>
          <cell r="B256" t="str">
            <v>Cowley</v>
          </cell>
          <cell r="C256" t="str">
            <v xml:space="preserve">Arkansas City </v>
          </cell>
          <cell r="D256">
            <v>2773.5</v>
          </cell>
        </row>
        <row r="257">
          <cell r="A257">
            <v>471</v>
          </cell>
          <cell r="B257" t="str">
            <v>Cowley</v>
          </cell>
          <cell r="C257" t="str">
            <v xml:space="preserve">Dexter </v>
          </cell>
          <cell r="D257">
            <v>149.69999999999999</v>
          </cell>
        </row>
        <row r="258">
          <cell r="A258">
            <v>473</v>
          </cell>
          <cell r="B258" t="str">
            <v>Dickinson</v>
          </cell>
          <cell r="C258" t="str">
            <v xml:space="preserve">Chapman </v>
          </cell>
          <cell r="D258">
            <v>1062</v>
          </cell>
        </row>
        <row r="259">
          <cell r="A259">
            <v>474</v>
          </cell>
          <cell r="B259" t="str">
            <v>Kiowa</v>
          </cell>
          <cell r="C259" t="str">
            <v xml:space="preserve">Haviland </v>
          </cell>
          <cell r="D259">
            <v>107.9</v>
          </cell>
        </row>
        <row r="260">
          <cell r="A260">
            <v>475</v>
          </cell>
          <cell r="B260" t="str">
            <v>Geary</v>
          </cell>
          <cell r="C260" t="str">
            <v xml:space="preserve">Geary County Schools </v>
          </cell>
          <cell r="D260">
            <v>8598.1</v>
          </cell>
        </row>
        <row r="261">
          <cell r="A261">
            <v>476</v>
          </cell>
          <cell r="B261" t="str">
            <v>Gray</v>
          </cell>
          <cell r="C261" t="str">
            <v xml:space="preserve">Copeland </v>
          </cell>
          <cell r="D261">
            <v>115.8</v>
          </cell>
        </row>
        <row r="262">
          <cell r="A262">
            <v>477</v>
          </cell>
          <cell r="B262" t="str">
            <v>Gray</v>
          </cell>
          <cell r="C262" t="str">
            <v xml:space="preserve">Ingalls </v>
          </cell>
          <cell r="D262">
            <v>229.3</v>
          </cell>
        </row>
        <row r="263">
          <cell r="A263">
            <v>479</v>
          </cell>
          <cell r="B263" t="str">
            <v>Anderson</v>
          </cell>
          <cell r="C263" t="str">
            <v xml:space="preserve">Crest </v>
          </cell>
          <cell r="D263">
            <v>207</v>
          </cell>
        </row>
        <row r="264">
          <cell r="A264">
            <v>480</v>
          </cell>
          <cell r="B264" t="str">
            <v>Seward</v>
          </cell>
          <cell r="C264" t="str">
            <v xml:space="preserve">Liberal </v>
          </cell>
          <cell r="D264">
            <v>4734</v>
          </cell>
        </row>
        <row r="265">
          <cell r="A265">
            <v>481</v>
          </cell>
          <cell r="B265" t="str">
            <v>Dickinson</v>
          </cell>
          <cell r="C265" t="str">
            <v xml:space="preserve">Rural Vista </v>
          </cell>
          <cell r="D265">
            <v>316</v>
          </cell>
        </row>
        <row r="266">
          <cell r="A266">
            <v>482</v>
          </cell>
          <cell r="B266" t="str">
            <v>Lane</v>
          </cell>
          <cell r="C266" t="str">
            <v xml:space="preserve">Dighton </v>
          </cell>
          <cell r="D266">
            <v>244.5</v>
          </cell>
        </row>
        <row r="267">
          <cell r="A267">
            <v>483</v>
          </cell>
          <cell r="B267" t="str">
            <v>Seward</v>
          </cell>
          <cell r="C267" t="str">
            <v xml:space="preserve">Kismet-Plains </v>
          </cell>
          <cell r="D267">
            <v>699.5</v>
          </cell>
        </row>
        <row r="268">
          <cell r="A268">
            <v>484</v>
          </cell>
          <cell r="B268" t="str">
            <v>Wilson</v>
          </cell>
          <cell r="C268" t="str">
            <v xml:space="preserve">Fredonia </v>
          </cell>
          <cell r="D268">
            <v>664.2</v>
          </cell>
        </row>
        <row r="269">
          <cell r="A269">
            <v>487</v>
          </cell>
          <cell r="B269" t="str">
            <v>Dickinson</v>
          </cell>
          <cell r="C269" t="str">
            <v xml:space="preserve">Herington </v>
          </cell>
          <cell r="D269">
            <v>455.5</v>
          </cell>
        </row>
        <row r="270">
          <cell r="A270">
            <v>489</v>
          </cell>
          <cell r="B270" t="str">
            <v>Ellis</v>
          </cell>
          <cell r="C270" t="str">
            <v xml:space="preserve">Hays </v>
          </cell>
          <cell r="D270">
            <v>2811.1</v>
          </cell>
        </row>
        <row r="271">
          <cell r="A271">
            <v>490</v>
          </cell>
          <cell r="B271" t="str">
            <v>Butler</v>
          </cell>
          <cell r="C271" t="str">
            <v xml:space="preserve">El Dorado </v>
          </cell>
          <cell r="D271">
            <v>1881.9</v>
          </cell>
        </row>
        <row r="272">
          <cell r="A272">
            <v>491</v>
          </cell>
          <cell r="B272" t="str">
            <v>Douglas</v>
          </cell>
          <cell r="C272" t="str">
            <v xml:space="preserve">Eudora </v>
          </cell>
          <cell r="D272">
            <v>1591.7</v>
          </cell>
        </row>
        <row r="273">
          <cell r="A273">
            <v>492</v>
          </cell>
          <cell r="B273" t="str">
            <v>Butler</v>
          </cell>
          <cell r="C273" t="str">
            <v xml:space="preserve">Flinthills </v>
          </cell>
          <cell r="D273">
            <v>264.89999999999998</v>
          </cell>
        </row>
        <row r="274">
          <cell r="A274">
            <v>493</v>
          </cell>
          <cell r="B274" t="str">
            <v>Cherokee</v>
          </cell>
          <cell r="C274" t="str">
            <v xml:space="preserve">Columbus </v>
          </cell>
          <cell r="D274">
            <v>989.8</v>
          </cell>
        </row>
        <row r="275">
          <cell r="A275">
            <v>494</v>
          </cell>
          <cell r="B275" t="str">
            <v>Hamilton</v>
          </cell>
          <cell r="C275" t="str">
            <v xml:space="preserve">Syracuse </v>
          </cell>
          <cell r="D275">
            <v>500.5</v>
          </cell>
        </row>
        <row r="276">
          <cell r="A276">
            <v>495</v>
          </cell>
          <cell r="B276" t="str">
            <v>Pawnee</v>
          </cell>
          <cell r="C276" t="str">
            <v xml:space="preserve">Ft Larned </v>
          </cell>
          <cell r="D276">
            <v>921.9</v>
          </cell>
        </row>
        <row r="277">
          <cell r="A277">
            <v>496</v>
          </cell>
          <cell r="B277" t="str">
            <v>Pawnee</v>
          </cell>
          <cell r="C277" t="str">
            <v xml:space="preserve">Pawnee Heights </v>
          </cell>
          <cell r="D277">
            <v>113.8</v>
          </cell>
        </row>
        <row r="278">
          <cell r="A278">
            <v>497</v>
          </cell>
          <cell r="B278" t="str">
            <v>Douglas</v>
          </cell>
          <cell r="C278" t="str">
            <v xml:space="preserve">Lawrence </v>
          </cell>
          <cell r="D278">
            <v>10132.200000000001</v>
          </cell>
        </row>
        <row r="279">
          <cell r="A279">
            <v>498</v>
          </cell>
          <cell r="B279" t="str">
            <v>Marshall</v>
          </cell>
          <cell r="C279" t="str">
            <v xml:space="preserve">Valley Heights </v>
          </cell>
          <cell r="D279">
            <v>407.5</v>
          </cell>
        </row>
        <row r="280">
          <cell r="A280">
            <v>499</v>
          </cell>
          <cell r="B280" t="str">
            <v>Cherokee</v>
          </cell>
          <cell r="C280" t="str">
            <v xml:space="preserve">Galena </v>
          </cell>
          <cell r="D280">
            <v>809.7</v>
          </cell>
        </row>
        <row r="281">
          <cell r="A281">
            <v>500</v>
          </cell>
          <cell r="B281" t="str">
            <v>Wyandotte</v>
          </cell>
          <cell r="C281" t="str">
            <v xml:space="preserve">Kansas City </v>
          </cell>
          <cell r="D281">
            <v>20524.7</v>
          </cell>
        </row>
        <row r="282">
          <cell r="A282">
            <v>501</v>
          </cell>
          <cell r="B282" t="str">
            <v>Shawnee</v>
          </cell>
          <cell r="C282" t="str">
            <v xml:space="preserve">Topeka Public Schools </v>
          </cell>
          <cell r="D282">
            <v>13073.4</v>
          </cell>
        </row>
        <row r="283">
          <cell r="A283">
            <v>502</v>
          </cell>
          <cell r="B283" t="str">
            <v>Edwards</v>
          </cell>
          <cell r="C283" t="str">
            <v xml:space="preserve">Lewis </v>
          </cell>
          <cell r="D283">
            <v>104.5</v>
          </cell>
        </row>
        <row r="284">
          <cell r="A284">
            <v>503</v>
          </cell>
          <cell r="B284" t="str">
            <v>Labette</v>
          </cell>
          <cell r="C284" t="str">
            <v xml:space="preserve">Parsons </v>
          </cell>
          <cell r="D284">
            <v>1242.9000000000001</v>
          </cell>
        </row>
        <row r="285">
          <cell r="A285">
            <v>504</v>
          </cell>
          <cell r="B285" t="str">
            <v>Labette</v>
          </cell>
          <cell r="C285" t="str">
            <v xml:space="preserve">Oswego </v>
          </cell>
          <cell r="D285">
            <v>467.5</v>
          </cell>
        </row>
        <row r="286">
          <cell r="A286">
            <v>505</v>
          </cell>
          <cell r="B286" t="str">
            <v>Labette</v>
          </cell>
          <cell r="C286" t="str">
            <v xml:space="preserve">Chetopa-St. Paul </v>
          </cell>
          <cell r="D286">
            <v>452</v>
          </cell>
        </row>
        <row r="287">
          <cell r="A287">
            <v>506</v>
          </cell>
          <cell r="B287" t="str">
            <v>Labette</v>
          </cell>
          <cell r="C287" t="str">
            <v xml:space="preserve">Labette County </v>
          </cell>
          <cell r="D287">
            <v>1499.5</v>
          </cell>
        </row>
        <row r="288">
          <cell r="A288">
            <v>507</v>
          </cell>
          <cell r="B288" t="str">
            <v>Haskell</v>
          </cell>
          <cell r="C288" t="str">
            <v xml:space="preserve">Satanta </v>
          </cell>
          <cell r="D288">
            <v>293.5</v>
          </cell>
        </row>
        <row r="289">
          <cell r="A289">
            <v>508</v>
          </cell>
          <cell r="B289" t="str">
            <v>Cherokee</v>
          </cell>
          <cell r="C289" t="str">
            <v xml:space="preserve">Baxter Springs </v>
          </cell>
          <cell r="D289">
            <v>960.3</v>
          </cell>
        </row>
        <row r="290">
          <cell r="A290">
            <v>509</v>
          </cell>
          <cell r="B290" t="str">
            <v>Sumner</v>
          </cell>
          <cell r="C290" t="str">
            <v xml:space="preserve">South Haven </v>
          </cell>
          <cell r="D290">
            <v>181</v>
          </cell>
        </row>
        <row r="291">
          <cell r="A291">
            <v>511</v>
          </cell>
          <cell r="B291" t="str">
            <v>Harper</v>
          </cell>
          <cell r="C291" t="str">
            <v xml:space="preserve">Attica </v>
          </cell>
          <cell r="D291">
            <v>157.5</v>
          </cell>
        </row>
        <row r="292">
          <cell r="A292">
            <v>512</v>
          </cell>
          <cell r="B292" t="str">
            <v>Johnson</v>
          </cell>
          <cell r="C292" t="str">
            <v>Shawnee Mission Pub Sch</v>
          </cell>
          <cell r="D292">
            <v>26281.1</v>
          </cell>
        </row>
      </sheetData>
      <sheetData sheetId="2">
        <row r="73">
          <cell r="Z73">
            <v>280760939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B1:J315"/>
  <sheetViews>
    <sheetView showGridLines="0" zoomScaleNormal="100" workbookViewId="0">
      <selection activeCell="N290" sqref="N290"/>
    </sheetView>
  </sheetViews>
  <sheetFormatPr defaultRowHeight="12.75"/>
  <cols>
    <col min="1" max="1" width="9.140625" style="3"/>
    <col min="2" max="2" width="5.42578125" style="1" bestFit="1" customWidth="1"/>
    <col min="3" max="3" width="10.42578125" style="3" customWidth="1"/>
    <col min="4" max="4" width="15.28515625" style="3" customWidth="1"/>
    <col min="5" max="8" width="13.7109375" style="3" customWidth="1"/>
    <col min="9" max="9" width="8" style="3" customWidth="1"/>
    <col min="10" max="10" width="1" style="3" customWidth="1"/>
    <col min="11" max="16384" width="9.140625" style="3"/>
  </cols>
  <sheetData>
    <row r="1" spans="2:10">
      <c r="C1" s="2"/>
    </row>
    <row r="2" spans="2:10">
      <c r="C2" s="2"/>
    </row>
    <row r="3" spans="2:10">
      <c r="C3" s="4"/>
    </row>
    <row r="4" spans="2:10" ht="13.5" thickBot="1">
      <c r="B4" s="5"/>
      <c r="C4" s="6"/>
      <c r="D4" s="7"/>
    </row>
    <row r="5" spans="2:10" ht="15">
      <c r="B5" s="79" t="s">
        <v>0</v>
      </c>
      <c r="C5" s="80"/>
      <c r="D5" s="80"/>
      <c r="E5" s="80"/>
      <c r="F5" s="80"/>
      <c r="G5" s="80"/>
      <c r="H5" s="80"/>
      <c r="I5" s="80"/>
      <c r="J5" s="8"/>
    </row>
    <row r="6" spans="2:10" ht="25.5">
      <c r="B6" s="9" t="s">
        <v>1</v>
      </c>
      <c r="C6" s="10" t="s">
        <v>2</v>
      </c>
      <c r="D6" s="10" t="s">
        <v>3</v>
      </c>
      <c r="E6" s="11" t="s">
        <v>4</v>
      </c>
      <c r="F6" s="11" t="s">
        <v>5</v>
      </c>
      <c r="G6" s="11" t="s">
        <v>6</v>
      </c>
      <c r="H6" s="11" t="s">
        <v>7</v>
      </c>
      <c r="I6" s="12" t="s">
        <v>8</v>
      </c>
      <c r="J6" s="13"/>
    </row>
    <row r="7" spans="2:10" hidden="1">
      <c r="B7" s="14">
        <v>101</v>
      </c>
      <c r="C7" s="15" t="s">
        <v>9</v>
      </c>
      <c r="D7" s="15" t="s">
        <v>10</v>
      </c>
      <c r="E7" s="16">
        <f>+'[1]2014'!M7-'[1]2014'!L7</f>
        <v>4219213</v>
      </c>
      <c r="F7" s="16">
        <f>+'[1]2015'!AL7-'[1]2015'!AK7</f>
        <v>4415825</v>
      </c>
      <c r="G7" s="16">
        <f>+'[1]2016'!AT7-'[1]2016'!AS7</f>
        <v>4416723</v>
      </c>
      <c r="H7" s="16">
        <f>+'[1]2017'!AJ7-'[1]2017'!AI7</f>
        <v>4449218.9103688914</v>
      </c>
      <c r="I7" s="17">
        <f>+H7/E7-1</f>
        <v>5.4513936691248155E-2</v>
      </c>
      <c r="J7" s="18"/>
    </row>
    <row r="8" spans="2:10" hidden="1">
      <c r="B8" s="14">
        <v>102</v>
      </c>
      <c r="C8" s="15" t="s">
        <v>11</v>
      </c>
      <c r="D8" s="15" t="s">
        <v>12</v>
      </c>
      <c r="E8" s="16">
        <f>+'[1]2014'!M8-'[1]2014'!L8</f>
        <v>4801666.5199999996</v>
      </c>
      <c r="F8" s="16">
        <f>+'[1]2015'!AL8-'[1]2015'!AK8</f>
        <v>4887455</v>
      </c>
      <c r="G8" s="16">
        <f>+'[1]2016'!AT8-'[1]2016'!AS8</f>
        <v>4888975</v>
      </c>
      <c r="H8" s="16">
        <f>+'[1]2017'!AJ8-'[1]2017'!AI8</f>
        <v>4923429.8327695346</v>
      </c>
      <c r="I8" s="17">
        <f t="shared" ref="I8:I71" si="0">+H8/E8-1</f>
        <v>2.5358552548862656E-2</v>
      </c>
      <c r="J8" s="18"/>
    </row>
    <row r="9" spans="2:10" hidden="1">
      <c r="B9" s="14">
        <v>103</v>
      </c>
      <c r="C9" s="15" t="s">
        <v>13</v>
      </c>
      <c r="D9" s="15" t="s">
        <v>14</v>
      </c>
      <c r="E9" s="16">
        <f>+'[1]2014'!M9-'[1]2014'!L9</f>
        <v>1177560.79</v>
      </c>
      <c r="F9" s="16">
        <f>+'[1]2015'!AL9-'[1]2015'!AK9</f>
        <v>1319658</v>
      </c>
      <c r="G9" s="16">
        <f>+'[1]2016'!AT9-'[1]2016'!AS9</f>
        <v>1325112</v>
      </c>
      <c r="H9" s="16">
        <f>+'[1]2017'!AJ9-'[1]2017'!AI9</f>
        <v>1336547.5030853376</v>
      </c>
      <c r="I9" s="17">
        <f t="shared" si="0"/>
        <v>0.13501359287390802</v>
      </c>
      <c r="J9" s="18"/>
    </row>
    <row r="10" spans="2:10" hidden="1">
      <c r="B10" s="14">
        <v>105</v>
      </c>
      <c r="C10" s="15" t="s">
        <v>15</v>
      </c>
      <c r="D10" s="15" t="s">
        <v>16</v>
      </c>
      <c r="E10" s="16">
        <f>+'[1]2014'!M10-'[1]2014'!L10</f>
        <v>2354626.13</v>
      </c>
      <c r="F10" s="16">
        <f>+'[1]2015'!AL10-'[1]2015'!AK10</f>
        <v>2575913</v>
      </c>
      <c r="G10" s="16">
        <f>+'[1]2016'!AT10-'[1]2016'!AS10</f>
        <v>2585588</v>
      </c>
      <c r="H10" s="16">
        <f>+'[1]2017'!AJ10-'[1]2017'!AI10</f>
        <v>2605870.340701662</v>
      </c>
      <c r="I10" s="17">
        <f t="shared" si="0"/>
        <v>0.10670237941412042</v>
      </c>
      <c r="J10" s="18"/>
    </row>
    <row r="11" spans="2:10">
      <c r="B11" s="14">
        <v>106</v>
      </c>
      <c r="C11" s="15" t="s">
        <v>17</v>
      </c>
      <c r="D11" s="15" t="s">
        <v>18</v>
      </c>
      <c r="E11" s="16">
        <f>+'[1]2014'!M11-'[1]2014'!L11</f>
        <v>1212435.3</v>
      </c>
      <c r="F11" s="16">
        <f>+'[1]2015'!AL11-'[1]2015'!AK11</f>
        <v>1143724</v>
      </c>
      <c r="G11" s="16">
        <f>+'[1]2016'!AT11-'[1]2016'!AS11</f>
        <v>1148452</v>
      </c>
      <c r="H11" s="16">
        <f>+'[1]2017'!AJ11-'[1]2017'!AI11</f>
        <v>1158362.1824159289</v>
      </c>
      <c r="I11" s="17">
        <f t="shared" si="0"/>
        <v>-4.4598765463254919E-2</v>
      </c>
      <c r="J11" s="18"/>
    </row>
    <row r="12" spans="2:10" ht="12.75" hidden="1" customHeight="1">
      <c r="B12" s="14">
        <v>107</v>
      </c>
      <c r="C12" s="15" t="s">
        <v>19</v>
      </c>
      <c r="D12" s="15" t="s">
        <v>20</v>
      </c>
      <c r="E12" s="16">
        <f>+'[1]2014'!M12-'[1]2014'!L12</f>
        <v>2264905</v>
      </c>
      <c r="F12" s="16">
        <f>+'[1]2015'!AL12-'[1]2015'!AK12</f>
        <v>2199963</v>
      </c>
      <c r="G12" s="16">
        <f>+'[1]2016'!AT12-'[1]2016'!AS12</f>
        <v>2208968</v>
      </c>
      <c r="H12" s="16">
        <f>+'[1]2017'!AJ12-'[1]2017'!AI12</f>
        <v>2227846.1304880572</v>
      </c>
      <c r="I12" s="17">
        <f t="shared" si="0"/>
        <v>-1.6362218067399237E-2</v>
      </c>
      <c r="J12" s="18"/>
    </row>
    <row r="13" spans="2:10" ht="12.75" hidden="1" customHeight="1">
      <c r="B13" s="14">
        <v>108</v>
      </c>
      <c r="C13" s="15" t="s">
        <v>21</v>
      </c>
      <c r="D13" s="15" t="s">
        <v>22</v>
      </c>
      <c r="E13" s="16">
        <f>+'[1]2014'!M13-'[1]2014'!L13</f>
        <v>2687247.37</v>
      </c>
      <c r="F13" s="16">
        <f>+'[1]2015'!AL13-'[1]2015'!AK13</f>
        <v>2589828</v>
      </c>
      <c r="G13" s="16">
        <f>+'[1]2016'!AT13-'[1]2016'!AS13</f>
        <v>2597501</v>
      </c>
      <c r="H13" s="16">
        <f>+'[1]2017'!AJ13-'[1]2017'!AI13</f>
        <v>2618305.4913039608</v>
      </c>
      <c r="I13" s="17">
        <f t="shared" si="0"/>
        <v>-2.5655203709824215E-2</v>
      </c>
      <c r="J13" s="18"/>
    </row>
    <row r="14" spans="2:10" ht="12.75" hidden="1" customHeight="1">
      <c r="B14" s="14">
        <v>109</v>
      </c>
      <c r="C14" s="15" t="s">
        <v>23</v>
      </c>
      <c r="D14" s="15" t="s">
        <v>24</v>
      </c>
      <c r="E14" s="16">
        <f>+'[1]2014'!M14-'[1]2014'!L14</f>
        <v>3402875.39</v>
      </c>
      <c r="F14" s="16">
        <f>+'[1]2015'!AL14-'[1]2015'!AK14</f>
        <v>3446133</v>
      </c>
      <c r="G14" s="16">
        <f>+'[1]2016'!AT14-'[1]2016'!AS14</f>
        <v>3451462</v>
      </c>
      <c r="H14" s="16">
        <f>+'[1]2017'!AJ14-'[1]2017'!AI14</f>
        <v>3479110.9892031434</v>
      </c>
      <c r="I14" s="17">
        <f t="shared" si="0"/>
        <v>2.240328853274387E-2</v>
      </c>
      <c r="J14" s="18"/>
    </row>
    <row r="15" spans="2:10" ht="12.75" hidden="1" customHeight="1">
      <c r="B15" s="14">
        <v>110</v>
      </c>
      <c r="C15" s="15" t="s">
        <v>25</v>
      </c>
      <c r="D15" s="15" t="s">
        <v>26</v>
      </c>
      <c r="E15" s="16">
        <f>+'[1]2014'!M15-'[1]2014'!L15</f>
        <v>2160258.13</v>
      </c>
      <c r="F15" s="16">
        <f>+'[1]2015'!AL15-'[1]2015'!AK15</f>
        <v>2166764</v>
      </c>
      <c r="G15" s="16">
        <f>+'[1]2016'!AT15-'[1]2016'!AS15</f>
        <v>2174621</v>
      </c>
      <c r="H15" s="16">
        <f>+'[1]2017'!AJ15-'[1]2017'!AI15</f>
        <v>2191093.7810820844</v>
      </c>
      <c r="I15" s="17">
        <f t="shared" si="0"/>
        <v>1.4274058573770843E-2</v>
      </c>
      <c r="J15" s="18"/>
    </row>
    <row r="16" spans="2:10" ht="12.75" hidden="1" customHeight="1">
      <c r="B16" s="14">
        <v>111</v>
      </c>
      <c r="C16" s="15" t="s">
        <v>27</v>
      </c>
      <c r="D16" s="15" t="s">
        <v>28</v>
      </c>
      <c r="E16" s="16">
        <f>+'[1]2014'!M16-'[1]2014'!L16</f>
        <v>2347238.4300000002</v>
      </c>
      <c r="F16" s="16">
        <f>+'[1]2015'!AL16-'[1]2015'!AK16</f>
        <v>2406730</v>
      </c>
      <c r="G16" s="16">
        <f>+'[1]2016'!AT16-'[1]2016'!AS16</f>
        <v>2416677</v>
      </c>
      <c r="H16" s="16">
        <f>+'[1]2017'!AJ16-'[1]2017'!AI16</f>
        <v>2437532.7062747339</v>
      </c>
      <c r="I16" s="17">
        <f t="shared" si="0"/>
        <v>3.8468301779948977E-2</v>
      </c>
      <c r="J16" s="18"/>
    </row>
    <row r="17" spans="2:10" ht="12.75" hidden="1" customHeight="1">
      <c r="B17" s="14">
        <v>112</v>
      </c>
      <c r="C17" s="15" t="s">
        <v>29</v>
      </c>
      <c r="D17" s="15" t="s">
        <v>30</v>
      </c>
      <c r="E17" s="16">
        <f>+'[1]2014'!M17-'[1]2014'!L17</f>
        <v>4939133.26</v>
      </c>
      <c r="F17" s="16">
        <f>+'[1]2015'!AL17-'[1]2015'!AK17</f>
        <v>4998036</v>
      </c>
      <c r="G17" s="16">
        <f>+'[1]2016'!AT17-'[1]2016'!AS17</f>
        <v>3384420</v>
      </c>
      <c r="H17" s="16">
        <f>+'[1]2017'!AJ17-'[1]2017'!AI17</f>
        <v>3426878.5890704291</v>
      </c>
      <c r="I17" s="17">
        <f t="shared" si="0"/>
        <v>-0.30617814732327564</v>
      </c>
      <c r="J17" s="18"/>
    </row>
    <row r="18" spans="2:10" ht="12.75" hidden="1" customHeight="1">
      <c r="B18" s="14">
        <v>113</v>
      </c>
      <c r="C18" s="15" t="s">
        <v>31</v>
      </c>
      <c r="D18" s="15" t="s">
        <v>32</v>
      </c>
      <c r="E18" s="16">
        <f>+'[1]2014'!M18-'[1]2014'!L18</f>
        <v>8282259</v>
      </c>
      <c r="F18" s="16">
        <f>+'[1]2015'!AL18-'[1]2015'!AK18</f>
        <v>8333165</v>
      </c>
      <c r="G18" s="16">
        <f>+'[1]2016'!AT18-'[1]2016'!AS18</f>
        <v>6874415</v>
      </c>
      <c r="H18" s="16">
        <f>+'[1]2017'!AJ18-'[1]2017'!AI18</f>
        <v>6927709.3193653962</v>
      </c>
      <c r="I18" s="17">
        <f t="shared" si="0"/>
        <v>-0.16354833634574861</v>
      </c>
      <c r="J18" s="18"/>
    </row>
    <row r="19" spans="2:10" ht="13.5" hidden="1" customHeight="1">
      <c r="B19" s="14">
        <v>114</v>
      </c>
      <c r="C19" s="15" t="s">
        <v>27</v>
      </c>
      <c r="D19" s="15" t="s">
        <v>33</v>
      </c>
      <c r="E19" s="16">
        <f>+'[1]2014'!M19-'[1]2014'!L19</f>
        <v>5471895.3099999996</v>
      </c>
      <c r="F19" s="16">
        <f>+'[1]2015'!AL19-'[1]2015'!AK19</f>
        <v>5740185</v>
      </c>
      <c r="G19" s="16">
        <f>+'[1]2016'!AT19-'[1]2016'!AS19</f>
        <v>5258355</v>
      </c>
      <c r="H19" s="16">
        <f>+'[1]2017'!AJ19-'[1]2017'!AI19</f>
        <v>5296963.5227386327</v>
      </c>
      <c r="I19" s="17">
        <f t="shared" si="0"/>
        <v>-3.1969140005598362E-2</v>
      </c>
      <c r="J19" s="18"/>
    </row>
    <row r="20" spans="2:10" hidden="1">
      <c r="B20" s="14">
        <v>115</v>
      </c>
      <c r="C20" s="15" t="s">
        <v>31</v>
      </c>
      <c r="D20" s="15" t="s">
        <v>34</v>
      </c>
      <c r="E20" s="16">
        <f>+'[1]2014'!M20-'[1]2014'!L20</f>
        <v>4770933.43</v>
      </c>
      <c r="F20" s="16">
        <f>+'[1]2015'!AL20-'[1]2015'!AK20</f>
        <v>4522843</v>
      </c>
      <c r="G20" s="16">
        <f>+'[1]2016'!AT20-'[1]2016'!AS20</f>
        <v>3558882</v>
      </c>
      <c r="H20" s="16">
        <f>+'[1]2017'!AJ20-'[1]2017'!AI20</f>
        <v>3589460.7180753737</v>
      </c>
      <c r="I20" s="17">
        <f t="shared" si="0"/>
        <v>-0.2476397395309341</v>
      </c>
      <c r="J20" s="18"/>
    </row>
    <row r="21" spans="2:10" hidden="1">
      <c r="B21" s="14">
        <v>200</v>
      </c>
      <c r="C21" s="15" t="s">
        <v>35</v>
      </c>
      <c r="D21" s="15" t="s">
        <v>36</v>
      </c>
      <c r="E21" s="16">
        <f>+'[1]2014'!M21-'[1]2014'!L21</f>
        <v>1758636</v>
      </c>
      <c r="F21" s="16">
        <f>+'[1]2015'!AL21-'[1]2015'!AK21</f>
        <v>1961430</v>
      </c>
      <c r="G21" s="16">
        <f>+'[1]2016'!AT21-'[1]2016'!AS21</f>
        <v>1969537</v>
      </c>
      <c r="H21" s="16">
        <f>+'[1]2017'!AJ21-'[1]2017'!AI21</f>
        <v>1986533.5256479923</v>
      </c>
      <c r="I21" s="17">
        <f t="shared" si="0"/>
        <v>0.12958766091902607</v>
      </c>
      <c r="J21" s="18"/>
    </row>
    <row r="22" spans="2:10" hidden="1">
      <c r="B22" s="14">
        <v>202</v>
      </c>
      <c r="C22" s="15" t="s">
        <v>37</v>
      </c>
      <c r="D22" s="15" t="s">
        <v>38</v>
      </c>
      <c r="E22" s="16">
        <f>+'[1]2014'!M22-'[1]2014'!L22</f>
        <v>27874263</v>
      </c>
      <c r="F22" s="16">
        <f>+'[1]2015'!AL22-'[1]2015'!AK22</f>
        <v>30272576</v>
      </c>
      <c r="G22" s="16">
        <f>+'[1]2016'!AT22-'[1]2016'!AS22</f>
        <v>30368836</v>
      </c>
      <c r="H22" s="16">
        <f>+'[1]2017'!AJ22-'[1]2017'!AI22</f>
        <v>30570636.224355552</v>
      </c>
      <c r="I22" s="17">
        <f t="shared" si="0"/>
        <v>9.6733435583769678E-2</v>
      </c>
      <c r="J22" s="18"/>
    </row>
    <row r="23" spans="2:10">
      <c r="B23" s="14">
        <v>203</v>
      </c>
      <c r="C23" s="15" t="s">
        <v>37</v>
      </c>
      <c r="D23" s="15" t="s">
        <v>39</v>
      </c>
      <c r="E23" s="16">
        <f>+'[1]2014'!M23-'[1]2014'!L23</f>
        <v>8918081.8800000008</v>
      </c>
      <c r="F23" s="16">
        <f>+'[1]2015'!AL23-'[1]2015'!AK23</f>
        <v>9524870</v>
      </c>
      <c r="G23" s="16">
        <f>+'[1]2016'!AT23-'[1]2016'!AS23</f>
        <v>9565060</v>
      </c>
      <c r="H23" s="16">
        <f>+'[1]2017'!AJ23-'[1]2017'!AI23</f>
        <v>9643700.7316469029</v>
      </c>
      <c r="I23" s="17">
        <f t="shared" si="0"/>
        <v>8.1364901265842837E-2</v>
      </c>
      <c r="J23" s="18"/>
    </row>
    <row r="24" spans="2:10">
      <c r="B24" s="14">
        <v>204</v>
      </c>
      <c r="C24" s="15" t="s">
        <v>37</v>
      </c>
      <c r="D24" s="15" t="s">
        <v>40</v>
      </c>
      <c r="E24" s="16">
        <f>+'[1]2014'!M24-'[1]2014'!L24</f>
        <v>14083987.970000001</v>
      </c>
      <c r="F24" s="16">
        <f>+'[1]2015'!AL24-'[1]2015'!AK24</f>
        <v>15531615</v>
      </c>
      <c r="G24" s="16">
        <f>+'[1]2016'!AT24-'[1]2016'!AS24</f>
        <v>15585759</v>
      </c>
      <c r="H24" s="16">
        <f>+'[1]2017'!AJ24-'[1]2017'!AI24</f>
        <v>15699265.564312987</v>
      </c>
      <c r="I24" s="17">
        <f t="shared" si="0"/>
        <v>0.11468893595717744</v>
      </c>
      <c r="J24" s="18"/>
    </row>
    <row r="25" spans="2:10" hidden="1">
      <c r="B25" s="14">
        <v>205</v>
      </c>
      <c r="C25" s="15" t="s">
        <v>41</v>
      </c>
      <c r="D25" s="15" t="s">
        <v>42</v>
      </c>
      <c r="E25" s="16">
        <f>+'[1]2014'!M25-'[1]2014'!L25</f>
        <v>4002625</v>
      </c>
      <c r="F25" s="16">
        <f>+'[1]2015'!AL25-'[1]2015'!AK25</f>
        <v>4162217</v>
      </c>
      <c r="G25" s="16">
        <f>+'[1]2016'!AT25-'[1]2016'!AS25</f>
        <v>4177307</v>
      </c>
      <c r="H25" s="16">
        <f>+'[1]2017'!AJ25-'[1]2017'!AI25</f>
        <v>4208942.1204242632</v>
      </c>
      <c r="I25" s="17">
        <f t="shared" si="0"/>
        <v>5.1545453402270569E-2</v>
      </c>
      <c r="J25" s="18"/>
    </row>
    <row r="26" spans="2:10" hidden="1">
      <c r="B26" s="14">
        <v>206</v>
      </c>
      <c r="C26" s="15" t="s">
        <v>41</v>
      </c>
      <c r="D26" s="15" t="s">
        <v>43</v>
      </c>
      <c r="E26" s="16">
        <f>+'[1]2014'!M26-'[1]2014'!L26</f>
        <v>3697689.43</v>
      </c>
      <c r="F26" s="16">
        <f>+'[1]2015'!AL26-'[1]2015'!AK26</f>
        <v>3766167</v>
      </c>
      <c r="G26" s="16">
        <f>+'[1]2016'!AT26-'[1]2016'!AS26</f>
        <v>3749059</v>
      </c>
      <c r="H26" s="16">
        <f>+'[1]2017'!AJ26-'[1]2017'!AI26</f>
        <v>3778332.8040103936</v>
      </c>
      <c r="I26" s="17">
        <f t="shared" si="0"/>
        <v>2.1809125816819375E-2</v>
      </c>
      <c r="J26" s="18"/>
    </row>
    <row r="27" spans="2:10" hidden="1">
      <c r="B27" s="14">
        <v>207</v>
      </c>
      <c r="C27" s="15" t="s">
        <v>44</v>
      </c>
      <c r="D27" s="15" t="s">
        <v>45</v>
      </c>
      <c r="E27" s="16">
        <f>+'[1]2014'!M27-'[1]2014'!L27</f>
        <v>7708936.0099999998</v>
      </c>
      <c r="F27" s="16">
        <f>+'[1]2015'!AL27-'[1]2015'!AK27</f>
        <v>7072259</v>
      </c>
      <c r="G27" s="16">
        <f>+'[1]2016'!AT27-'[1]2016'!AS27</f>
        <v>7087706</v>
      </c>
      <c r="H27" s="16">
        <f>+'[1]2017'!AJ27-'[1]2017'!AI27</f>
        <v>7120087.9713322148</v>
      </c>
      <c r="I27" s="17">
        <f t="shared" si="0"/>
        <v>-7.6385124731082721E-2</v>
      </c>
      <c r="J27" s="18"/>
    </row>
    <row r="28" spans="2:10">
      <c r="B28" s="14">
        <v>208</v>
      </c>
      <c r="C28" s="15" t="s">
        <v>46</v>
      </c>
      <c r="D28" s="15" t="s">
        <v>47</v>
      </c>
      <c r="E28" s="16">
        <f>+'[1]2014'!M28-'[1]2014'!L28</f>
        <v>2324677</v>
      </c>
      <c r="F28" s="16">
        <f>+'[1]2015'!AL28-'[1]2015'!AK28</f>
        <v>2383677</v>
      </c>
      <c r="G28" s="16">
        <f>+'[1]2016'!AT28-'[1]2016'!AS28</f>
        <v>2393529</v>
      </c>
      <c r="H28" s="16">
        <f>+'[1]2017'!AJ28-'[1]2017'!AI28</f>
        <v>2414184.4238401214</v>
      </c>
      <c r="I28" s="17">
        <f t="shared" si="0"/>
        <v>3.8503165747379775E-2</v>
      </c>
      <c r="J28" s="18"/>
    </row>
    <row r="29" spans="2:10">
      <c r="B29" s="14">
        <v>209</v>
      </c>
      <c r="C29" s="15" t="s">
        <v>48</v>
      </c>
      <c r="D29" s="15" t="s">
        <v>49</v>
      </c>
      <c r="E29" s="16">
        <f>+'[1]2014'!M29-'[1]2014'!L29</f>
        <v>1593032</v>
      </c>
      <c r="F29" s="16">
        <f>+'[1]2015'!AL29-'[1]2015'!AK29</f>
        <v>1573232</v>
      </c>
      <c r="G29" s="16">
        <f>+'[1]2016'!AT29-'[1]2016'!AS29</f>
        <v>1579735</v>
      </c>
      <c r="H29" s="16">
        <f>+'[1]2017'!AJ29-'[1]2017'!AI29</f>
        <v>1593367.1938787645</v>
      </c>
      <c r="I29" s="17">
        <f t="shared" si="0"/>
        <v>2.1041252075582051E-4</v>
      </c>
      <c r="J29" s="18"/>
    </row>
    <row r="30" spans="2:10" hidden="1">
      <c r="B30" s="14">
        <v>210</v>
      </c>
      <c r="C30" s="15" t="s">
        <v>48</v>
      </c>
      <c r="D30" s="15" t="s">
        <v>50</v>
      </c>
      <c r="E30" s="16">
        <f>+'[1]2014'!M30-'[1]2014'!L30</f>
        <v>6632666.4800000004</v>
      </c>
      <c r="F30" s="16">
        <f>+'[1]2015'!AL30-'[1]2015'!AK30</f>
        <v>6784142</v>
      </c>
      <c r="G30" s="16">
        <f>+'[1]2016'!AT30-'[1]2016'!AS30</f>
        <v>6809377</v>
      </c>
      <c r="H30" s="16">
        <f>+'[1]2017'!AJ30-'[1]2017'!AI30</f>
        <v>6866119.7665434284</v>
      </c>
      <c r="I30" s="17">
        <f t="shared" si="0"/>
        <v>3.5197501223283023E-2</v>
      </c>
      <c r="J30" s="18"/>
    </row>
    <row r="31" spans="2:10" hidden="1">
      <c r="B31" s="14">
        <v>211</v>
      </c>
      <c r="C31" s="15" t="s">
        <v>51</v>
      </c>
      <c r="D31" s="15" t="s">
        <v>52</v>
      </c>
      <c r="E31" s="16">
        <f>+'[1]2014'!M31-'[1]2014'!L31</f>
        <v>4854107.97</v>
      </c>
      <c r="F31" s="16">
        <f>+'[1]2015'!AL31-'[1]2015'!AK31</f>
        <v>5114038</v>
      </c>
      <c r="G31" s="16">
        <f>+'[1]2016'!AT31-'[1]2016'!AS31</f>
        <v>5131731</v>
      </c>
      <c r="H31" s="16">
        <f>+'[1]2017'!AJ31-'[1]2017'!AI31</f>
        <v>5168824.2794717103</v>
      </c>
      <c r="I31" s="17">
        <f t="shared" si="0"/>
        <v>6.4835045165200667E-2</v>
      </c>
      <c r="J31" s="18"/>
    </row>
    <row r="32" spans="2:10" hidden="1">
      <c r="B32" s="14">
        <v>212</v>
      </c>
      <c r="C32" s="15" t="s">
        <v>51</v>
      </c>
      <c r="D32" s="15" t="s">
        <v>53</v>
      </c>
      <c r="E32" s="16">
        <f>+'[1]2014'!M32-'[1]2014'!L32</f>
        <v>1642806.21</v>
      </c>
      <c r="F32" s="16">
        <f>+'[1]2015'!AL32-'[1]2015'!AK32</f>
        <v>1626977</v>
      </c>
      <c r="G32" s="16">
        <f>+'[1]2016'!AT32-'[1]2016'!AS32</f>
        <v>1633022</v>
      </c>
      <c r="H32" s="16">
        <f>+'[1]2017'!AJ32-'[1]2017'!AI32</f>
        <v>1645694.9876953769</v>
      </c>
      <c r="I32" s="17">
        <f t="shared" si="0"/>
        <v>1.7584409395292599E-3</v>
      </c>
      <c r="J32" s="18"/>
    </row>
    <row r="33" spans="2:10" hidden="1">
      <c r="B33" s="14">
        <v>214</v>
      </c>
      <c r="C33" s="15" t="s">
        <v>54</v>
      </c>
      <c r="D33" s="15" t="s">
        <v>55</v>
      </c>
      <c r="E33" s="16">
        <f>+'[1]2014'!M33-'[1]2014'!L33</f>
        <v>9086260</v>
      </c>
      <c r="F33" s="16">
        <f>+'[1]2015'!AL33-'[1]2015'!AK33</f>
        <v>9728595</v>
      </c>
      <c r="G33" s="16">
        <f>+'[1]2016'!AT33-'[1]2016'!AS33</f>
        <v>9742326</v>
      </c>
      <c r="H33" s="16">
        <f>+'[1]2017'!AJ33-'[1]2017'!AI33</f>
        <v>9819277.2842943743</v>
      </c>
      <c r="I33" s="17">
        <f t="shared" si="0"/>
        <v>8.0673157525139594E-2</v>
      </c>
      <c r="J33" s="18"/>
    </row>
    <row r="34" spans="2:10" hidden="1">
      <c r="B34" s="14">
        <v>215</v>
      </c>
      <c r="C34" s="15" t="s">
        <v>56</v>
      </c>
      <c r="D34" s="15" t="s">
        <v>57</v>
      </c>
      <c r="E34" s="16">
        <f>+'[1]2014'!M34-'[1]2014'!L34</f>
        <v>4167022</v>
      </c>
      <c r="F34" s="16">
        <f>+'[1]2015'!AL34-'[1]2015'!AK34</f>
        <v>4293043</v>
      </c>
      <c r="G34" s="16">
        <f>+'[1]2016'!AT34-'[1]2016'!AS34</f>
        <v>4310788</v>
      </c>
      <c r="H34" s="16">
        <f>+'[1]2017'!AJ34-'[1]2017'!AI34</f>
        <v>4347987.0371955801</v>
      </c>
      <c r="I34" s="17">
        <f t="shared" si="0"/>
        <v>4.3427905395167166E-2</v>
      </c>
      <c r="J34" s="18"/>
    </row>
    <row r="35" spans="2:10">
      <c r="B35" s="14">
        <v>216</v>
      </c>
      <c r="C35" s="15" t="s">
        <v>56</v>
      </c>
      <c r="D35" s="15" t="s">
        <v>58</v>
      </c>
      <c r="E35" s="16">
        <f>+'[1]2014'!M35-'[1]2014'!L35</f>
        <v>2019133.09</v>
      </c>
      <c r="F35" s="16">
        <f>+'[1]2015'!AL35-'[1]2015'!AK35</f>
        <v>1917190</v>
      </c>
      <c r="G35" s="16">
        <f>+'[1]2016'!AT35-'[1]2016'!AS35</f>
        <v>1925115</v>
      </c>
      <c r="H35" s="16">
        <f>+'[1]2017'!AJ35-'[1]2017'!AI35</f>
        <v>1941727.0369447239</v>
      </c>
      <c r="I35" s="17">
        <f t="shared" si="0"/>
        <v>-3.8336280772495401E-2</v>
      </c>
      <c r="J35" s="18"/>
    </row>
    <row r="36" spans="2:10">
      <c r="B36" s="14">
        <v>217</v>
      </c>
      <c r="C36" s="15" t="s">
        <v>59</v>
      </c>
      <c r="D36" s="15" t="s">
        <v>60</v>
      </c>
      <c r="E36" s="16">
        <f>+'[1]2014'!M36-'[1]2014'!L36</f>
        <v>1423285.65</v>
      </c>
      <c r="F36" s="16">
        <f>+'[1]2015'!AL36-'[1]2015'!AK36</f>
        <v>1559289</v>
      </c>
      <c r="G36" s="16">
        <f>+'[1]2016'!AT36-'[1]2016'!AS36</f>
        <v>1563466</v>
      </c>
      <c r="H36" s="16">
        <f>+'[1]2017'!AJ36-'[1]2017'!AI36</f>
        <v>1576939.7083072227</v>
      </c>
      <c r="I36" s="17">
        <f t="shared" si="0"/>
        <v>0.10795728763739221</v>
      </c>
      <c r="J36" s="18"/>
    </row>
    <row r="37" spans="2:10" hidden="1">
      <c r="B37" s="14">
        <v>218</v>
      </c>
      <c r="C37" s="15" t="s">
        <v>59</v>
      </c>
      <c r="D37" s="15" t="s">
        <v>61</v>
      </c>
      <c r="E37" s="16">
        <f>+'[1]2014'!M37-'[1]2014'!L37</f>
        <v>6754662.6399999997</v>
      </c>
      <c r="F37" s="16">
        <f>+'[1]2015'!AL37-'[1]2015'!AK37</f>
        <v>5984208</v>
      </c>
      <c r="G37" s="16">
        <f>+'[1]2016'!AT37-'[1]2016'!AS37</f>
        <v>6460687</v>
      </c>
      <c r="H37" s="16">
        <f>+'[1]2017'!AJ37-'[1]2017'!AI37</f>
        <v>6739545.5498388875</v>
      </c>
      <c r="I37" s="17">
        <f t="shared" si="0"/>
        <v>-2.2380229726931544E-3</v>
      </c>
      <c r="J37" s="18"/>
    </row>
    <row r="38" spans="2:10" hidden="1">
      <c r="B38" s="14">
        <v>219</v>
      </c>
      <c r="C38" s="15" t="s">
        <v>62</v>
      </c>
      <c r="D38" s="15" t="s">
        <v>63</v>
      </c>
      <c r="E38" s="16">
        <f>+'[1]2014'!M38-'[1]2014'!L38</f>
        <v>1973736.06</v>
      </c>
      <c r="F38" s="16">
        <f>+'[1]2015'!AL38-'[1]2015'!AK38</f>
        <v>1945280</v>
      </c>
      <c r="G38" s="16">
        <f>+'[1]2016'!AT38-'[1]2016'!AS38</f>
        <v>1952974</v>
      </c>
      <c r="H38" s="16">
        <f>+'[1]2017'!AJ38-'[1]2017'!AI38</f>
        <v>1969102.1662659724</v>
      </c>
      <c r="I38" s="17">
        <f t="shared" si="0"/>
        <v>-2.3477778148450756E-3</v>
      </c>
      <c r="J38" s="18"/>
    </row>
    <row r="39" spans="2:10" hidden="1">
      <c r="B39" s="14">
        <v>220</v>
      </c>
      <c r="C39" s="15" t="s">
        <v>62</v>
      </c>
      <c r="D39" s="15" t="s">
        <v>64</v>
      </c>
      <c r="E39" s="16">
        <f>+'[1]2014'!M39-'[1]2014'!L39</f>
        <v>1523485</v>
      </c>
      <c r="F39" s="16">
        <f>+'[1]2015'!AL39-'[1]2015'!AK39</f>
        <v>1559637</v>
      </c>
      <c r="G39" s="16">
        <f>+'[1]2016'!AT39-'[1]2016'!AS39</f>
        <v>1566084</v>
      </c>
      <c r="H39" s="16">
        <f>+'[1]2017'!AJ39-'[1]2017'!AI39</f>
        <v>1579598.0557164671</v>
      </c>
      <c r="I39" s="17">
        <f t="shared" si="0"/>
        <v>3.6832036886787156E-2</v>
      </c>
      <c r="J39" s="18"/>
    </row>
    <row r="40" spans="2:10" hidden="1">
      <c r="B40" s="14">
        <v>223</v>
      </c>
      <c r="C40" s="15" t="s">
        <v>21</v>
      </c>
      <c r="D40" s="15" t="s">
        <v>65</v>
      </c>
      <c r="E40" s="16">
        <f>+'[1]2014'!M40-'[1]2014'!L40</f>
        <v>2795322.68</v>
      </c>
      <c r="F40" s="16">
        <f>+'[1]2015'!AL40-'[1]2015'!AK40</f>
        <v>2689555</v>
      </c>
      <c r="G40" s="16">
        <f>+'[1]2016'!AT40-'[1]2016'!AS40</f>
        <v>2697677</v>
      </c>
      <c r="H40" s="16">
        <f>+'[1]2017'!AJ40-'[1]2017'!AI40</f>
        <v>2719422.7392299147</v>
      </c>
      <c r="I40" s="17">
        <f t="shared" si="0"/>
        <v>-2.7152479144227248E-2</v>
      </c>
      <c r="J40" s="18"/>
    </row>
    <row r="41" spans="2:10" hidden="1">
      <c r="B41" s="14">
        <v>224</v>
      </c>
      <c r="C41" s="15" t="s">
        <v>21</v>
      </c>
      <c r="D41" s="15" t="s">
        <v>66</v>
      </c>
      <c r="E41" s="16">
        <f>+'[1]2014'!M41-'[1]2014'!L41</f>
        <v>2279661.12</v>
      </c>
      <c r="F41" s="16">
        <f>+'[1]2015'!AL41-'[1]2015'!AK41</f>
        <v>2354633</v>
      </c>
      <c r="G41" s="16">
        <f>+'[1]2016'!AT41-'[1]2016'!AS41</f>
        <v>2363673</v>
      </c>
      <c r="H41" s="16">
        <f>+'[1]2017'!AJ41-'[1]2017'!AI41</f>
        <v>2382625.5258974889</v>
      </c>
      <c r="I41" s="17">
        <f t="shared" si="0"/>
        <v>4.5166540322225002E-2</v>
      </c>
      <c r="J41" s="18"/>
    </row>
    <row r="42" spans="2:10" hidden="1">
      <c r="B42" s="14">
        <v>225</v>
      </c>
      <c r="C42" s="15" t="s">
        <v>67</v>
      </c>
      <c r="D42" s="15" t="s">
        <v>68</v>
      </c>
      <c r="E42" s="16">
        <f>+'[1]2014'!M42-'[1]2014'!L42</f>
        <v>1443292</v>
      </c>
      <c r="F42" s="16">
        <f>+'[1]2015'!AL42-'[1]2015'!AK42</f>
        <v>1460339</v>
      </c>
      <c r="G42" s="16">
        <f>+'[1]2016'!AT42-'[1]2016'!AS42</f>
        <v>1466010</v>
      </c>
      <c r="H42" s="16">
        <f>+'[1]2017'!AJ42-'[1]2017'!AI42</f>
        <v>1477898.8829979214</v>
      </c>
      <c r="I42" s="17">
        <f t="shared" si="0"/>
        <v>2.3977741855370605E-2</v>
      </c>
      <c r="J42" s="18"/>
    </row>
    <row r="43" spans="2:10" hidden="1">
      <c r="B43" s="14">
        <v>226</v>
      </c>
      <c r="C43" s="15" t="s">
        <v>67</v>
      </c>
      <c r="D43" s="15" t="s">
        <v>69</v>
      </c>
      <c r="E43" s="16">
        <f>+'[1]2014'!M43-'[1]2014'!L43</f>
        <v>2706156</v>
      </c>
      <c r="F43" s="16">
        <f>+'[1]2015'!AL43-'[1]2015'!AK43</f>
        <v>2647094</v>
      </c>
      <c r="G43" s="16">
        <f>+'[1]2016'!AT43-'[1]2016'!AS43</f>
        <v>2658035</v>
      </c>
      <c r="H43" s="16">
        <f>+'[1]2017'!AJ43-'[1]2017'!AI43</f>
        <v>2680972.8991850014</v>
      </c>
      <c r="I43" s="17">
        <f t="shared" si="0"/>
        <v>-9.3058570219154424E-3</v>
      </c>
      <c r="J43" s="18"/>
    </row>
    <row r="44" spans="2:10">
      <c r="B44" s="14">
        <v>227</v>
      </c>
      <c r="C44" s="15" t="s">
        <v>70</v>
      </c>
      <c r="D44" s="15" t="s">
        <v>71</v>
      </c>
      <c r="E44" s="16">
        <f>+'[1]2014'!M44-'[1]2014'!L44</f>
        <v>2569635</v>
      </c>
      <c r="F44" s="16">
        <f>+'[1]2015'!AL44-'[1]2015'!AK44</f>
        <v>1878913</v>
      </c>
      <c r="G44" s="16">
        <f>+'[1]2016'!AT44-'[1]2016'!AS44</f>
        <v>1886679</v>
      </c>
      <c r="H44" s="16">
        <f>+'[1]2017'!AJ44-'[1]2017'!AI44</f>
        <v>1902959.7635645338</v>
      </c>
      <c r="I44" s="17">
        <f t="shared" si="0"/>
        <v>-0.25944355382591933</v>
      </c>
      <c r="J44" s="18"/>
    </row>
    <row r="45" spans="2:10" hidden="1">
      <c r="B45" s="14">
        <v>229</v>
      </c>
      <c r="C45" s="15" t="s">
        <v>72</v>
      </c>
      <c r="D45" s="15" t="s">
        <v>73</v>
      </c>
      <c r="E45" s="16">
        <f>+'[1]2014'!M45-'[1]2014'!L45</f>
        <v>111582236</v>
      </c>
      <c r="F45" s="16">
        <f>+'[1]2015'!AL45-'[1]2015'!AK45</f>
        <v>111057953</v>
      </c>
      <c r="G45" s="16">
        <f>+'[1]2016'!AT45-'[1]2016'!AS45</f>
        <v>111437821</v>
      </c>
      <c r="H45" s="16">
        <f>+'[1]2017'!AJ45-'[1]2017'!AI45</f>
        <v>112119075.26649287</v>
      </c>
      <c r="I45" s="17">
        <f t="shared" si="0"/>
        <v>4.8111535109662817E-3</v>
      </c>
      <c r="J45" s="18"/>
    </row>
    <row r="46" spans="2:10">
      <c r="B46" s="14">
        <v>230</v>
      </c>
      <c r="C46" s="15" t="s">
        <v>72</v>
      </c>
      <c r="D46" s="15" t="s">
        <v>74</v>
      </c>
      <c r="E46" s="16">
        <f>+'[1]2014'!M46-'[1]2014'!L46</f>
        <v>16563628</v>
      </c>
      <c r="F46" s="16">
        <f>+'[1]2015'!AL46-'[1]2015'!AK46</f>
        <v>19152600</v>
      </c>
      <c r="G46" s="16">
        <f>+'[1]2016'!AT46-'[1]2016'!AS46</f>
        <v>19141807</v>
      </c>
      <c r="H46" s="16">
        <f>+'[1]2017'!AJ46-'[1]2017'!AI46</f>
        <v>19227186.773917239</v>
      </c>
      <c r="I46" s="17">
        <f t="shared" si="0"/>
        <v>0.16080769103950177</v>
      </c>
      <c r="J46" s="18"/>
    </row>
    <row r="47" spans="2:10" hidden="1">
      <c r="B47" s="14">
        <v>231</v>
      </c>
      <c r="C47" s="15" t="s">
        <v>72</v>
      </c>
      <c r="D47" s="15" t="s">
        <v>75</v>
      </c>
      <c r="E47" s="16">
        <f>+'[1]2014'!M47-'[1]2014'!L47</f>
        <v>28914546.73</v>
      </c>
      <c r="F47" s="16">
        <f>+'[1]2015'!AL47-'[1]2015'!AK47</f>
        <v>32499936</v>
      </c>
      <c r="G47" s="16">
        <f>+'[1]2016'!AT47-'[1]2016'!AS47</f>
        <v>32261853</v>
      </c>
      <c r="H47" s="16">
        <f>+'[1]2017'!AJ47-'[1]2017'!AI47</f>
        <v>31879587.986498438</v>
      </c>
      <c r="I47" s="17">
        <f t="shared" si="0"/>
        <v>0.10254496756202269</v>
      </c>
      <c r="J47" s="18"/>
    </row>
    <row r="48" spans="2:10" hidden="1">
      <c r="B48" s="14">
        <v>232</v>
      </c>
      <c r="C48" s="15" t="s">
        <v>72</v>
      </c>
      <c r="D48" s="15" t="s">
        <v>76</v>
      </c>
      <c r="E48" s="16">
        <f>+'[1]2014'!M48-'[1]2014'!L48</f>
        <v>36933871</v>
      </c>
      <c r="F48" s="16">
        <f>+'[1]2015'!AL48-'[1]2015'!AK48</f>
        <v>39376959</v>
      </c>
      <c r="G48" s="16">
        <f>+'[1]2016'!AT48-'[1]2016'!AS48</f>
        <v>39390550</v>
      </c>
      <c r="H48" s="16">
        <f>+'[1]2017'!AJ48-'[1]2017'!AI48</f>
        <v>39652291.021767139</v>
      </c>
      <c r="I48" s="17">
        <f t="shared" si="0"/>
        <v>7.3602358706650106E-2</v>
      </c>
      <c r="J48" s="18"/>
    </row>
    <row r="49" spans="2:10">
      <c r="B49" s="14">
        <v>233</v>
      </c>
      <c r="C49" s="15" t="s">
        <v>72</v>
      </c>
      <c r="D49" s="15" t="s">
        <v>77</v>
      </c>
      <c r="E49" s="16">
        <f>+'[1]2014'!M49-'[1]2014'!L49</f>
        <v>161249057</v>
      </c>
      <c r="F49" s="16">
        <f>+'[1]2015'!AL49-'[1]2015'!AK49</f>
        <v>174001229</v>
      </c>
      <c r="G49" s="16">
        <f>+'[1]2016'!AT49-'[1]2016'!AS49</f>
        <v>174450563</v>
      </c>
      <c r="H49" s="16">
        <f>+'[1]2017'!AJ49-'[1]2017'!AI49</f>
        <v>175240435.58765748</v>
      </c>
      <c r="I49" s="17">
        <f t="shared" si="0"/>
        <v>8.6768746732314161E-2</v>
      </c>
      <c r="J49" s="18"/>
    </row>
    <row r="50" spans="2:10" hidden="1">
      <c r="B50" s="14">
        <v>234</v>
      </c>
      <c r="C50" s="15" t="s">
        <v>78</v>
      </c>
      <c r="D50" s="15" t="s">
        <v>79</v>
      </c>
      <c r="E50" s="16">
        <f>+'[1]2014'!M50-'[1]2014'!L50</f>
        <v>11598544.25</v>
      </c>
      <c r="F50" s="16">
        <f>+'[1]2015'!AL50-'[1]2015'!AK50</f>
        <v>12560672</v>
      </c>
      <c r="G50" s="16">
        <f>+'[1]2016'!AT50-'[1]2016'!AS50</f>
        <v>12601844</v>
      </c>
      <c r="H50" s="16">
        <f>+'[1]2017'!AJ50-'[1]2017'!AI50</f>
        <v>12688154.915525805</v>
      </c>
      <c r="I50" s="17">
        <f t="shared" si="0"/>
        <v>9.394374345951273E-2</v>
      </c>
      <c r="J50" s="18"/>
    </row>
    <row r="51" spans="2:10" hidden="1">
      <c r="B51" s="14">
        <v>235</v>
      </c>
      <c r="C51" s="15" t="s">
        <v>78</v>
      </c>
      <c r="D51" s="15" t="s">
        <v>80</v>
      </c>
      <c r="E51" s="16">
        <f>+'[1]2014'!M51-'[1]2014'!L51</f>
        <v>3772274.81</v>
      </c>
      <c r="F51" s="16">
        <f>+'[1]2015'!AL51-'[1]2015'!AK51</f>
        <v>4099126</v>
      </c>
      <c r="G51" s="16">
        <f>+'[1]2016'!AT51-'[1]2016'!AS51</f>
        <v>4112433</v>
      </c>
      <c r="H51" s="16">
        <f>+'[1]2017'!AJ51-'[1]2017'!AI51</f>
        <v>4140329.2180948714</v>
      </c>
      <c r="I51" s="17">
        <f t="shared" si="0"/>
        <v>9.7568291450874201E-2</v>
      </c>
      <c r="J51" s="18"/>
    </row>
    <row r="52" spans="2:10" hidden="1">
      <c r="B52" s="14">
        <v>237</v>
      </c>
      <c r="C52" s="15" t="s">
        <v>81</v>
      </c>
      <c r="D52" s="15" t="s">
        <v>82</v>
      </c>
      <c r="E52" s="16">
        <f>+'[1]2014'!M52-'[1]2014'!L52</f>
        <v>3014684</v>
      </c>
      <c r="F52" s="16">
        <f>+'[1]2015'!AL52-'[1]2015'!AK52</f>
        <v>3095824</v>
      </c>
      <c r="G52" s="16">
        <f>+'[1]2016'!AT52-'[1]2016'!AS52</f>
        <v>3086376</v>
      </c>
      <c r="H52" s="16">
        <f>+'[1]2017'!AJ52-'[1]2017'!AI52</f>
        <v>3109337.4822059846</v>
      </c>
      <c r="I52" s="17">
        <f t="shared" si="0"/>
        <v>3.1397480533941424E-2</v>
      </c>
      <c r="J52" s="18"/>
    </row>
    <row r="53" spans="2:10" hidden="1">
      <c r="B53" s="14">
        <v>239</v>
      </c>
      <c r="C53" s="15" t="s">
        <v>83</v>
      </c>
      <c r="D53" s="15" t="s">
        <v>84</v>
      </c>
      <c r="E53" s="16">
        <f>+'[1]2014'!M53-'[1]2014'!L53</f>
        <v>4464425.88</v>
      </c>
      <c r="F53" s="16">
        <f>+'[1]2015'!AL53-'[1]2015'!AK53</f>
        <v>4743478</v>
      </c>
      <c r="G53" s="16">
        <f>+'[1]2016'!AT53-'[1]2016'!AS53</f>
        <v>4755325</v>
      </c>
      <c r="H53" s="16">
        <f>+'[1]2017'!AJ53-'[1]2017'!AI53</f>
        <v>4788793.2176429098</v>
      </c>
      <c r="I53" s="17">
        <f t="shared" si="0"/>
        <v>7.2656002442784473E-2</v>
      </c>
      <c r="J53" s="18"/>
    </row>
    <row r="54" spans="2:10" hidden="1">
      <c r="B54" s="14">
        <v>240</v>
      </c>
      <c r="C54" s="15" t="s">
        <v>83</v>
      </c>
      <c r="D54" s="15" t="s">
        <v>85</v>
      </c>
      <c r="E54" s="16">
        <f>+'[1]2014'!M54-'[1]2014'!L54</f>
        <v>4484829.5199999996</v>
      </c>
      <c r="F54" s="16">
        <f>+'[1]2015'!AL54-'[1]2015'!AK54</f>
        <v>4655847</v>
      </c>
      <c r="G54" s="16">
        <f>+'[1]2016'!AT54-'[1]2016'!AS54</f>
        <v>4639147</v>
      </c>
      <c r="H54" s="16">
        <f>+'[1]2017'!AJ54-'[1]2017'!AI54</f>
        <v>4670838.926842507</v>
      </c>
      <c r="I54" s="17">
        <f t="shared" si="0"/>
        <v>4.1475245828855423E-2</v>
      </c>
      <c r="J54" s="18"/>
    </row>
    <row r="55" spans="2:10" hidden="1">
      <c r="B55" s="14">
        <v>241</v>
      </c>
      <c r="C55" s="15" t="s">
        <v>86</v>
      </c>
      <c r="D55" s="15" t="s">
        <v>87</v>
      </c>
      <c r="E55" s="16">
        <f>+'[1]2014'!M55-'[1]2014'!L55</f>
        <v>1502877</v>
      </c>
      <c r="F55" s="16">
        <f>+'[1]2015'!AL55-'[1]2015'!AK55</f>
        <v>1481479</v>
      </c>
      <c r="G55" s="16">
        <f>+'[1]2016'!AT55-'[1]2016'!AS55</f>
        <v>1487603</v>
      </c>
      <c r="H55" s="16">
        <f>+'[1]2017'!AJ55-'[1]2017'!AI55</f>
        <v>1500439.8224265918</v>
      </c>
      <c r="I55" s="17">
        <f t="shared" si="0"/>
        <v>-1.6216746769085466E-3</v>
      </c>
      <c r="J55" s="18"/>
    </row>
    <row r="56" spans="2:10" hidden="1">
      <c r="B56" s="14">
        <v>242</v>
      </c>
      <c r="C56" s="15" t="s">
        <v>86</v>
      </c>
      <c r="D56" s="15" t="s">
        <v>88</v>
      </c>
      <c r="E56" s="16">
        <f>+'[1]2014'!M56-'[1]2014'!L56</f>
        <v>897711</v>
      </c>
      <c r="F56" s="16">
        <f>+'[1]2015'!AL56-'[1]2015'!AK56</f>
        <v>857542</v>
      </c>
      <c r="G56" s="16">
        <f>+'[1]2016'!AT56-'[1]2016'!AS56</f>
        <v>861017</v>
      </c>
      <c r="H56" s="16">
        <f>+'[1]2017'!AJ56-'[1]2017'!AI56</f>
        <v>868299.2368993382</v>
      </c>
      <c r="I56" s="17">
        <f t="shared" si="0"/>
        <v>-3.2763064171723144E-2</v>
      </c>
      <c r="J56" s="18"/>
    </row>
    <row r="57" spans="2:10" hidden="1">
      <c r="B57" s="14">
        <v>243</v>
      </c>
      <c r="C57" s="15" t="s">
        <v>89</v>
      </c>
      <c r="D57" s="15" t="s">
        <v>90</v>
      </c>
      <c r="E57" s="16">
        <f>+'[1]2014'!M57-'[1]2014'!L57</f>
        <v>3648627.68</v>
      </c>
      <c r="F57" s="16">
        <f>+'[1]2015'!AL57-'[1]2015'!AK57</f>
        <v>3767197</v>
      </c>
      <c r="G57" s="16">
        <f>+'[1]2016'!AT57-'[1]2016'!AS57</f>
        <v>3780054</v>
      </c>
      <c r="H57" s="16">
        <f>+'[1]2017'!AJ57-'[1]2017'!AI57</f>
        <v>3807005.5016548131</v>
      </c>
      <c r="I57" s="17">
        <f t="shared" si="0"/>
        <v>4.3407504285231102E-2</v>
      </c>
      <c r="J57" s="18"/>
    </row>
    <row r="58" spans="2:10" hidden="1">
      <c r="B58" s="14">
        <v>244</v>
      </c>
      <c r="C58" s="15" t="s">
        <v>89</v>
      </c>
      <c r="D58" s="15" t="s">
        <v>91</v>
      </c>
      <c r="E58" s="16">
        <f>+'[1]2014'!M58-'[1]2014'!L58</f>
        <v>7741575</v>
      </c>
      <c r="F58" s="16">
        <f>+'[1]2015'!AL58-'[1]2015'!AK58</f>
        <v>4820694</v>
      </c>
      <c r="G58" s="16">
        <f>+'[1]2016'!AT58-'[1]2016'!AS58</f>
        <v>4840620</v>
      </c>
      <c r="H58" s="16">
        <f>+'[1]2017'!AJ58-'[1]2017'!AI58</f>
        <v>4882391.3726216629</v>
      </c>
      <c r="I58" s="17">
        <f t="shared" si="0"/>
        <v>-0.36932841539071015</v>
      </c>
      <c r="J58" s="18"/>
    </row>
    <row r="59" spans="2:10" hidden="1">
      <c r="B59" s="14">
        <v>245</v>
      </c>
      <c r="C59" s="15" t="s">
        <v>89</v>
      </c>
      <c r="D59" s="15" t="s">
        <v>92</v>
      </c>
      <c r="E59" s="16">
        <f>+'[1]2014'!M59-'[1]2014'!L59</f>
        <v>1681651</v>
      </c>
      <c r="F59" s="16">
        <f>+'[1]2015'!AL59-'[1]2015'!AK59</f>
        <v>1724540</v>
      </c>
      <c r="G59" s="16">
        <f>+'[1]2016'!AT59-'[1]2016'!AS59</f>
        <v>1731669</v>
      </c>
      <c r="H59" s="16">
        <f>+'[1]2017'!AJ59-'[1]2017'!AI59</f>
        <v>1746611.8631736911</v>
      </c>
      <c r="I59" s="17">
        <f t="shared" si="0"/>
        <v>3.8629218056357217E-2</v>
      </c>
      <c r="J59" s="18"/>
    </row>
    <row r="60" spans="2:10" hidden="1">
      <c r="B60" s="14">
        <v>246</v>
      </c>
      <c r="C60" s="15" t="s">
        <v>93</v>
      </c>
      <c r="D60" s="15" t="s">
        <v>94</v>
      </c>
      <c r="E60" s="16">
        <f>+'[1]2014'!M60-'[1]2014'!L60</f>
        <v>4196237.38</v>
      </c>
      <c r="F60" s="16">
        <f>+'[1]2015'!AL60-'[1]2015'!AK60</f>
        <v>4443688</v>
      </c>
      <c r="G60" s="16">
        <f>+'[1]2016'!AT60-'[1]2016'!AS60</f>
        <v>4458162</v>
      </c>
      <c r="H60" s="16">
        <f>+'[1]2017'!AJ60-'[1]2017'!AI60</f>
        <v>4488506.1745421793</v>
      </c>
      <c r="I60" s="17">
        <f t="shared" si="0"/>
        <v>6.9650205189816905E-2</v>
      </c>
      <c r="J60" s="18"/>
    </row>
    <row r="61" spans="2:10" hidden="1">
      <c r="B61" s="14">
        <v>247</v>
      </c>
      <c r="C61" s="15" t="s">
        <v>93</v>
      </c>
      <c r="D61" s="15" t="s">
        <v>95</v>
      </c>
      <c r="E61" s="16">
        <f>+'[1]2014'!M61-'[1]2014'!L61</f>
        <v>5227610.03</v>
      </c>
      <c r="F61" s="16">
        <f>+'[1]2015'!AL61-'[1]2015'!AK61</f>
        <v>5281575</v>
      </c>
      <c r="G61" s="16">
        <f>+'[1]2016'!AT61-'[1]2016'!AS61</f>
        <v>5299097</v>
      </c>
      <c r="H61" s="16">
        <f>+'[1]2017'!AJ61-'[1]2017'!AI61</f>
        <v>5335829.5206004148</v>
      </c>
      <c r="I61" s="17">
        <f t="shared" si="0"/>
        <v>2.0701523254291976E-2</v>
      </c>
      <c r="J61" s="18"/>
    </row>
    <row r="62" spans="2:10" hidden="1">
      <c r="B62" s="14">
        <v>248</v>
      </c>
      <c r="C62" s="15" t="s">
        <v>93</v>
      </c>
      <c r="D62" s="15" t="s">
        <v>96</v>
      </c>
      <c r="E62" s="16">
        <f>+'[1]2014'!M62-'[1]2014'!L62</f>
        <v>7127976.3399999999</v>
      </c>
      <c r="F62" s="16">
        <f>+'[1]2015'!AL62-'[1]2015'!AK62</f>
        <v>7571527</v>
      </c>
      <c r="G62" s="16">
        <f>+'[1]2016'!AT62-'[1]2016'!AS62</f>
        <v>7595936</v>
      </c>
      <c r="H62" s="16">
        <f>+'[1]2017'!AJ62-'[1]2017'!AI62</f>
        <v>7647108.3254107591</v>
      </c>
      <c r="I62" s="17">
        <f t="shared" si="0"/>
        <v>7.2830206028820621E-2</v>
      </c>
      <c r="J62" s="18"/>
    </row>
    <row r="63" spans="2:10" hidden="1">
      <c r="B63" s="14">
        <v>249</v>
      </c>
      <c r="C63" s="15" t="s">
        <v>93</v>
      </c>
      <c r="D63" s="15" t="s">
        <v>97</v>
      </c>
      <c r="E63" s="16">
        <f>+'[1]2014'!M63-'[1]2014'!L63</f>
        <v>6005110.1200000001</v>
      </c>
      <c r="F63" s="16">
        <f>+'[1]2015'!AL63-'[1]2015'!AK63</f>
        <v>6713743</v>
      </c>
      <c r="G63" s="16">
        <f>+'[1]2016'!AT63-'[1]2016'!AS63</f>
        <v>6735004</v>
      </c>
      <c r="H63" s="16">
        <f>+'[1]2017'!AJ63-'[1]2017'!AI63</f>
        <v>6779575.2392392671</v>
      </c>
      <c r="I63" s="17">
        <f t="shared" si="0"/>
        <v>0.12896767981987756</v>
      </c>
      <c r="J63" s="18"/>
    </row>
    <row r="64" spans="2:10">
      <c r="B64" s="14">
        <v>250</v>
      </c>
      <c r="C64" s="15" t="s">
        <v>93</v>
      </c>
      <c r="D64" s="15" t="s">
        <v>98</v>
      </c>
      <c r="E64" s="16">
        <f>+'[1]2014'!M64-'[1]2014'!L64</f>
        <v>18099927</v>
      </c>
      <c r="F64" s="16">
        <f>+'[1]2015'!AL64-'[1]2015'!AK64</f>
        <v>19632274</v>
      </c>
      <c r="G64" s="16">
        <f>+'[1]2016'!AT64-'[1]2016'!AS64</f>
        <v>19700071</v>
      </c>
      <c r="H64" s="16">
        <f>+'[1]2017'!AJ64-'[1]2017'!AI64</f>
        <v>19836285.548781458</v>
      </c>
      <c r="I64" s="17">
        <f t="shared" si="0"/>
        <v>9.5931798442140614E-2</v>
      </c>
      <c r="J64" s="18"/>
    </row>
    <row r="65" spans="2:10" hidden="1">
      <c r="B65" s="14">
        <v>251</v>
      </c>
      <c r="C65" s="15" t="s">
        <v>99</v>
      </c>
      <c r="D65" s="15" t="s">
        <v>100</v>
      </c>
      <c r="E65" s="16">
        <f>+'[1]2014'!M65-'[1]2014'!L65</f>
        <v>3436987.86</v>
      </c>
      <c r="F65" s="16">
        <f>+'[1]2015'!AL65-'[1]2015'!AK65</f>
        <v>3078518</v>
      </c>
      <c r="G65" s="16">
        <f>+'[1]2016'!AT65-'[1]2016'!AS65</f>
        <v>3091242</v>
      </c>
      <c r="H65" s="16">
        <f>+'[1]2017'!AJ65-'[1]2017'!AI65</f>
        <v>3117918.5248495582</v>
      </c>
      <c r="I65" s="17">
        <f t="shared" si="0"/>
        <v>-9.283400120896601E-2</v>
      </c>
      <c r="J65" s="18"/>
    </row>
    <row r="66" spans="2:10" hidden="1">
      <c r="B66" s="14">
        <v>252</v>
      </c>
      <c r="C66" s="15" t="s">
        <v>99</v>
      </c>
      <c r="D66" s="15" t="s">
        <v>101</v>
      </c>
      <c r="E66" s="16">
        <f>+'[1]2014'!M66-'[1]2014'!L66</f>
        <v>3822512.32</v>
      </c>
      <c r="F66" s="16">
        <f>+'[1]2015'!AL66-'[1]2015'!AK66</f>
        <v>3853714</v>
      </c>
      <c r="G66" s="16">
        <f>+'[1]2016'!AT66-'[1]2016'!AS66</f>
        <v>3867724</v>
      </c>
      <c r="H66" s="16">
        <f>+'[1]2017'!AJ66-'[1]2017'!AI66</f>
        <v>3897094.8840399412</v>
      </c>
      <c r="I66" s="17">
        <f t="shared" si="0"/>
        <v>1.9511399256900708E-2</v>
      </c>
      <c r="J66" s="18"/>
    </row>
    <row r="67" spans="2:10" hidden="1">
      <c r="B67" s="14">
        <v>253</v>
      </c>
      <c r="C67" s="15" t="s">
        <v>99</v>
      </c>
      <c r="D67" s="15" t="s">
        <v>102</v>
      </c>
      <c r="E67" s="16">
        <f>+'[1]2014'!M67-'[1]2014'!L67</f>
        <v>30159679.93</v>
      </c>
      <c r="F67" s="16">
        <f>+'[1]2015'!AL67-'[1]2015'!AK67</f>
        <v>31267714</v>
      </c>
      <c r="G67" s="16">
        <f>+'[1]2016'!AT67-'[1]2016'!AS67</f>
        <v>31362408</v>
      </c>
      <c r="H67" s="16">
        <f>+'[1]2017'!AJ67-'[1]2017'!AI67</f>
        <v>31580154.892893448</v>
      </c>
      <c r="I67" s="17">
        <f t="shared" si="0"/>
        <v>4.7098476051149918E-2</v>
      </c>
      <c r="J67" s="18"/>
    </row>
    <row r="68" spans="2:10" hidden="1">
      <c r="B68" s="14">
        <v>254</v>
      </c>
      <c r="C68" s="15" t="s">
        <v>103</v>
      </c>
      <c r="D68" s="15" t="s">
        <v>104</v>
      </c>
      <c r="E68" s="16">
        <f>+'[1]2014'!M68-'[1]2014'!L68</f>
        <v>2857204.69</v>
      </c>
      <c r="F68" s="16">
        <f>+'[1]2015'!AL68-'[1]2015'!AK68</f>
        <v>2828368</v>
      </c>
      <c r="G68" s="16">
        <f>+'[1]2016'!AT68-'[1]2016'!AS68</f>
        <v>2840058</v>
      </c>
      <c r="H68" s="16">
        <f>+'[1]2017'!AJ68-'[1]2017'!AI68</f>
        <v>2864566.6127997679</v>
      </c>
      <c r="I68" s="17">
        <f t="shared" si="0"/>
        <v>2.5766172180572422E-3</v>
      </c>
      <c r="J68" s="18"/>
    </row>
    <row r="69" spans="2:10">
      <c r="B69" s="14">
        <v>255</v>
      </c>
      <c r="C69" s="15" t="s">
        <v>103</v>
      </c>
      <c r="D69" s="15" t="s">
        <v>105</v>
      </c>
      <c r="E69" s="16">
        <f>+'[1]2014'!M69-'[1]2014'!L69</f>
        <v>1726643</v>
      </c>
      <c r="F69" s="16">
        <f>+'[1]2015'!AL69-'[1]2015'!AK69</f>
        <v>1473521</v>
      </c>
      <c r="G69" s="16">
        <f>+'[1]2016'!AT69-'[1]2016'!AS69</f>
        <v>1479612</v>
      </c>
      <c r="H69" s="16">
        <f>+'[1]2017'!AJ69-'[1]2017'!AI69</f>
        <v>1492379.9242494076</v>
      </c>
      <c r="I69" s="17">
        <f t="shared" si="0"/>
        <v>-0.13567545563882766</v>
      </c>
      <c r="J69" s="18"/>
    </row>
    <row r="70" spans="2:10" hidden="1">
      <c r="B70" s="14">
        <v>256</v>
      </c>
      <c r="C70" s="15" t="s">
        <v>106</v>
      </c>
      <c r="D70" s="15" t="s">
        <v>107</v>
      </c>
      <c r="E70" s="16">
        <f>+'[1]2014'!M70-'[1]2014'!L70</f>
        <v>2404286</v>
      </c>
      <c r="F70" s="16">
        <f>+'[1]2015'!AL70-'[1]2015'!AK70</f>
        <v>2496723</v>
      </c>
      <c r="G70" s="16">
        <f>+'[1]2016'!AT70-'[1]2016'!AS70</f>
        <v>2505404</v>
      </c>
      <c r="H70" s="16">
        <f>+'[1]2017'!AJ70-'[1]2017'!AI70</f>
        <v>2523602.0220050458</v>
      </c>
      <c r="I70" s="17">
        <f t="shared" si="0"/>
        <v>4.9626384716729088E-2</v>
      </c>
      <c r="J70" s="18"/>
    </row>
    <row r="71" spans="2:10" hidden="1">
      <c r="B71" s="14">
        <v>257</v>
      </c>
      <c r="C71" s="15" t="s">
        <v>106</v>
      </c>
      <c r="D71" s="15" t="s">
        <v>108</v>
      </c>
      <c r="E71" s="16">
        <f>+'[1]2014'!M71-'[1]2014'!L71</f>
        <v>9127377.9700000007</v>
      </c>
      <c r="F71" s="16">
        <f>+'[1]2015'!AL71-'[1]2015'!AK71</f>
        <v>9685275</v>
      </c>
      <c r="G71" s="16">
        <f>+'[1]2016'!AT71-'[1]2016'!AS71</f>
        <v>9716391</v>
      </c>
      <c r="H71" s="16">
        <f>+'[1]2017'!AJ71-'[1]2017'!AI71</f>
        <v>9781622.4377364684</v>
      </c>
      <c r="I71" s="17">
        <f t="shared" si="0"/>
        <v>7.1679344263692046E-2</v>
      </c>
      <c r="J71" s="18"/>
    </row>
    <row r="72" spans="2:10" hidden="1">
      <c r="B72" s="14">
        <v>258</v>
      </c>
      <c r="C72" s="15" t="s">
        <v>106</v>
      </c>
      <c r="D72" s="15" t="s">
        <v>109</v>
      </c>
      <c r="E72" s="16">
        <f>+'[1]2014'!M72-'[1]2014'!L72</f>
        <v>5271679.62</v>
      </c>
      <c r="F72" s="16">
        <f>+'[1]2015'!AL72-'[1]2015'!AK72</f>
        <v>5579632</v>
      </c>
      <c r="G72" s="16">
        <f>+'[1]2016'!AT72-'[1]2016'!AS72</f>
        <v>5331400</v>
      </c>
      <c r="H72" s="16">
        <f>+'[1]2017'!AJ72-'[1]2017'!AI72</f>
        <v>5379297.3135903012</v>
      </c>
      <c r="I72" s="17">
        <f t="shared" ref="I72:I135" si="1">+H72/E72-1</f>
        <v>2.0414308407896264E-2</v>
      </c>
      <c r="J72" s="18"/>
    </row>
    <row r="73" spans="2:10">
      <c r="B73" s="14">
        <v>259</v>
      </c>
      <c r="C73" s="15" t="s">
        <v>110</v>
      </c>
      <c r="D73" s="15" t="s">
        <v>111</v>
      </c>
      <c r="E73" s="16">
        <f>+'[1]2014'!M73-'[1]2014'!L73</f>
        <v>330119758</v>
      </c>
      <c r="F73" s="16">
        <f>+'[1]2015'!AL73-'[1]2015'!AK73</f>
        <v>339831650</v>
      </c>
      <c r="G73" s="16">
        <f>+'[1]2016'!AT73-'[1]2016'!AS73</f>
        <v>340726762</v>
      </c>
      <c r="H73" s="16">
        <f>+'[1]2017'!AJ73-'[1]2017'!AI73</f>
        <v>342753862.52999425</v>
      </c>
      <c r="I73" s="17">
        <f t="shared" si="1"/>
        <v>3.8271276480198679E-2</v>
      </c>
      <c r="J73" s="18"/>
    </row>
    <row r="74" spans="2:10" hidden="1">
      <c r="B74" s="14">
        <v>260</v>
      </c>
      <c r="C74" s="15" t="s">
        <v>110</v>
      </c>
      <c r="D74" s="15" t="s">
        <v>112</v>
      </c>
      <c r="E74" s="16">
        <f>+'[1]2014'!M74-'[1]2014'!L74</f>
        <v>35983857</v>
      </c>
      <c r="F74" s="16">
        <f>+'[1]2015'!AL74-'[1]2015'!AK74</f>
        <v>38402898</v>
      </c>
      <c r="G74" s="16">
        <f>+'[1]2016'!AT74-'[1]2016'!AS74</f>
        <v>38560311</v>
      </c>
      <c r="H74" s="16">
        <f>+'[1]2017'!AJ74-'[1]2017'!AI74</f>
        <v>38676089.589780316</v>
      </c>
      <c r="I74" s="17">
        <f t="shared" si="1"/>
        <v>7.4817788148177522E-2</v>
      </c>
      <c r="J74" s="18"/>
    </row>
    <row r="75" spans="2:10" hidden="1">
      <c r="B75" s="14">
        <v>261</v>
      </c>
      <c r="C75" s="15" t="s">
        <v>110</v>
      </c>
      <c r="D75" s="15" t="s">
        <v>113</v>
      </c>
      <c r="E75" s="16">
        <f>+'[1]2014'!M75-'[1]2014'!L75</f>
        <v>33387139.539999999</v>
      </c>
      <c r="F75" s="16">
        <f>+'[1]2015'!AL75-'[1]2015'!AK75</f>
        <v>36598403</v>
      </c>
      <c r="G75" s="16">
        <f>+'[1]2016'!AT75-'[1]2016'!AS75</f>
        <v>36713066</v>
      </c>
      <c r="H75" s="16">
        <f>+'[1]2017'!AJ75-'[1]2017'!AI75</f>
        <v>36953444.165074147</v>
      </c>
      <c r="I75" s="17">
        <f t="shared" si="1"/>
        <v>0.1068167166822267</v>
      </c>
      <c r="J75" s="18"/>
    </row>
    <row r="76" spans="2:10">
      <c r="B76" s="14">
        <v>262</v>
      </c>
      <c r="C76" s="15" t="s">
        <v>110</v>
      </c>
      <c r="D76" s="15" t="s">
        <v>114</v>
      </c>
      <c r="E76" s="16">
        <f>+'[1]2014'!M76-'[1]2014'!L76</f>
        <v>15530172</v>
      </c>
      <c r="F76" s="16">
        <f>+'[1]2015'!AL76-'[1]2015'!AK76</f>
        <v>16783331</v>
      </c>
      <c r="G76" s="16">
        <f>+'[1]2016'!AT76-'[1]2016'!AS76</f>
        <v>16749163</v>
      </c>
      <c r="H76" s="16">
        <f>+'[1]2017'!AJ76-'[1]2017'!AI76</f>
        <v>16870649.287486244</v>
      </c>
      <c r="I76" s="17">
        <f t="shared" si="1"/>
        <v>8.6314387727724151E-2</v>
      </c>
      <c r="J76" s="18"/>
    </row>
    <row r="77" spans="2:10" hidden="1">
      <c r="B77" s="14">
        <v>263</v>
      </c>
      <c r="C77" s="15" t="s">
        <v>110</v>
      </c>
      <c r="D77" s="15" t="s">
        <v>115</v>
      </c>
      <c r="E77" s="16">
        <f>+'[1]2014'!M77-'[1]2014'!L77</f>
        <v>9851620.9900000002</v>
      </c>
      <c r="F77" s="16">
        <f>+'[1]2015'!AL77-'[1]2015'!AK77</f>
        <v>9668300</v>
      </c>
      <c r="G77" s="16">
        <f>+'[1]2016'!AT77-'[1]2016'!AS77</f>
        <v>9670746</v>
      </c>
      <c r="H77" s="16">
        <f>+'[1]2017'!AJ77-'[1]2017'!AI77</f>
        <v>9690140.6546629351</v>
      </c>
      <c r="I77" s="17">
        <f t="shared" si="1"/>
        <v>-1.6391245207360017E-2</v>
      </c>
      <c r="J77" s="18"/>
    </row>
    <row r="78" spans="2:10" hidden="1">
      <c r="B78" s="14">
        <v>264</v>
      </c>
      <c r="C78" s="15" t="s">
        <v>110</v>
      </c>
      <c r="D78" s="15" t="s">
        <v>116</v>
      </c>
      <c r="E78" s="16">
        <f>+'[1]2014'!M78-'[1]2014'!L78</f>
        <v>7192941</v>
      </c>
      <c r="F78" s="16">
        <f>+'[1]2015'!AL78-'[1]2015'!AK78</f>
        <v>7560493</v>
      </c>
      <c r="G78" s="16">
        <f>+'[1]2016'!AT78-'[1]2016'!AS78</f>
        <v>7585739</v>
      </c>
      <c r="H78" s="16">
        <f>+'[1]2017'!AJ78-'[1]2017'!AI78</f>
        <v>7638662.558660957</v>
      </c>
      <c r="I78" s="17">
        <f t="shared" si="1"/>
        <v>6.1966525050178634E-2</v>
      </c>
      <c r="J78" s="18"/>
    </row>
    <row r="79" spans="2:10">
      <c r="B79" s="14">
        <v>265</v>
      </c>
      <c r="C79" s="15" t="s">
        <v>110</v>
      </c>
      <c r="D79" s="15" t="s">
        <v>117</v>
      </c>
      <c r="E79" s="16">
        <f>+'[1]2014'!M79-'[1]2014'!L79</f>
        <v>29435124</v>
      </c>
      <c r="F79" s="16">
        <f>+'[1]2015'!AL79-'[1]2015'!AK79</f>
        <v>32108349</v>
      </c>
      <c r="G79" s="16">
        <f>+'[1]2016'!AT79-'[1]2016'!AS79</f>
        <v>32216254</v>
      </c>
      <c r="H79" s="16">
        <f>+'[1]2017'!AJ79-'[1]2017'!AI79</f>
        <v>32397553.61007252</v>
      </c>
      <c r="I79" s="17">
        <f t="shared" si="1"/>
        <v>0.10064267471992028</v>
      </c>
      <c r="J79" s="18"/>
    </row>
    <row r="80" spans="2:10" hidden="1">
      <c r="B80" s="14">
        <v>266</v>
      </c>
      <c r="C80" s="15" t="s">
        <v>110</v>
      </c>
      <c r="D80" s="15" t="s">
        <v>118</v>
      </c>
      <c r="E80" s="16">
        <f>+'[1]2014'!M80-'[1]2014'!L80</f>
        <v>37392669.960000001</v>
      </c>
      <c r="F80" s="16">
        <f>+'[1]2015'!AL80-'[1]2015'!AK80</f>
        <v>39580979</v>
      </c>
      <c r="G80" s="16">
        <f>+'[1]2016'!AT80-'[1]2016'!AS80</f>
        <v>40003735</v>
      </c>
      <c r="H80" s="16">
        <f>+'[1]2017'!AJ80-'[1]2017'!AI80</f>
        <v>40334374.392683715</v>
      </c>
      <c r="I80" s="17">
        <f t="shared" si="1"/>
        <v>7.8670617418615363E-2</v>
      </c>
      <c r="J80" s="18"/>
    </row>
    <row r="81" spans="2:10" hidden="1">
      <c r="B81" s="14">
        <v>267</v>
      </c>
      <c r="C81" s="15" t="s">
        <v>110</v>
      </c>
      <c r="D81" s="15" t="s">
        <v>119</v>
      </c>
      <c r="E81" s="16">
        <f>+'[1]2014'!M81-'[1]2014'!L81</f>
        <v>9850609</v>
      </c>
      <c r="F81" s="16">
        <f>+'[1]2015'!AL81-'[1]2015'!AK81</f>
        <v>10684036</v>
      </c>
      <c r="G81" s="16">
        <f>+'[1]2016'!AT81-'[1]2016'!AS81</f>
        <v>10719918</v>
      </c>
      <c r="H81" s="16">
        <f>+'[1]2017'!AJ81-'[1]2017'!AI81</f>
        <v>10795142.601431839</v>
      </c>
      <c r="I81" s="17">
        <f t="shared" si="1"/>
        <v>9.5885807814708679E-2</v>
      </c>
      <c r="J81" s="18"/>
    </row>
    <row r="82" spans="2:10" hidden="1">
      <c r="B82" s="14">
        <v>268</v>
      </c>
      <c r="C82" s="15" t="s">
        <v>110</v>
      </c>
      <c r="D82" s="15" t="s">
        <v>120</v>
      </c>
      <c r="E82" s="16">
        <f>+'[1]2014'!M82-'[1]2014'!L82</f>
        <v>5291742</v>
      </c>
      <c r="F82" s="16">
        <f>+'[1]2015'!AL82-'[1]2015'!AK82</f>
        <v>5651039</v>
      </c>
      <c r="G82" s="16">
        <f>+'[1]2016'!AT82-'[1]2016'!AS82</f>
        <v>5669373</v>
      </c>
      <c r="H82" s="16">
        <f>+'[1]2017'!AJ82-'[1]2017'!AI82</f>
        <v>5707807.8784232046</v>
      </c>
      <c r="I82" s="17">
        <f t="shared" si="1"/>
        <v>7.8625503364148308E-2</v>
      </c>
      <c r="J82" s="18"/>
    </row>
    <row r="83" spans="2:10" hidden="1">
      <c r="B83" s="14">
        <v>269</v>
      </c>
      <c r="C83" s="15" t="s">
        <v>121</v>
      </c>
      <c r="D83" s="15" t="s">
        <v>122</v>
      </c>
      <c r="E83" s="16">
        <f>+'[1]2014'!M83-'[1]2014'!L83</f>
        <v>1090910.8700000001</v>
      </c>
      <c r="F83" s="16">
        <f>+'[1]2015'!AL83-'[1]2015'!AK83</f>
        <v>1056185</v>
      </c>
      <c r="G83" s="16">
        <f>+'[1]2016'!AT83-'[1]2016'!AS83</f>
        <v>1051943</v>
      </c>
      <c r="H83" s="16">
        <f>+'[1]2017'!AJ83-'[1]2017'!AI83</f>
        <v>1059997.6475686687</v>
      </c>
      <c r="I83" s="17">
        <f t="shared" si="1"/>
        <v>-2.833707434900834E-2</v>
      </c>
      <c r="J83" s="18"/>
    </row>
    <row r="84" spans="2:10">
      <c r="B84" s="14">
        <v>270</v>
      </c>
      <c r="C84" s="15" t="s">
        <v>121</v>
      </c>
      <c r="D84" s="15" t="s">
        <v>123</v>
      </c>
      <c r="E84" s="16">
        <f>+'[1]2014'!M84-'[1]2014'!L84</f>
        <v>2340973.75</v>
      </c>
      <c r="F84" s="16">
        <f>+'[1]2015'!AL84-'[1]2015'!AK84</f>
        <v>2283162</v>
      </c>
      <c r="G84" s="16">
        <f>+'[1]2016'!AT84-'[1]2016'!AS84</f>
        <v>2292599</v>
      </c>
      <c r="H84" s="16">
        <f>+'[1]2017'!AJ84-'[1]2017'!AI84</f>
        <v>2312382.5424863822</v>
      </c>
      <c r="I84" s="17">
        <f t="shared" si="1"/>
        <v>-1.2213382364333558E-2</v>
      </c>
      <c r="J84" s="18"/>
    </row>
    <row r="85" spans="2:10" hidden="1">
      <c r="B85" s="14">
        <v>271</v>
      </c>
      <c r="C85" s="15" t="s">
        <v>121</v>
      </c>
      <c r="D85" s="15" t="s">
        <v>124</v>
      </c>
      <c r="E85" s="16">
        <f>+'[1]2014'!M85-'[1]2014'!L85</f>
        <v>2071251</v>
      </c>
      <c r="F85" s="16">
        <f>+'[1]2015'!AL85-'[1]2015'!AK85</f>
        <v>2130819</v>
      </c>
      <c r="G85" s="16">
        <f>+'[1]2016'!AT85-'[1]2016'!AS85</f>
        <v>2139291</v>
      </c>
      <c r="H85" s="16">
        <f>+'[1]2017'!AJ85-'[1]2017'!AI85</f>
        <v>2157052.3042294001</v>
      </c>
      <c r="I85" s="17">
        <f t="shared" si="1"/>
        <v>4.1424870394462188E-2</v>
      </c>
      <c r="J85" s="18"/>
    </row>
    <row r="86" spans="2:10" hidden="1">
      <c r="B86" s="14">
        <v>272</v>
      </c>
      <c r="C86" s="15" t="s">
        <v>125</v>
      </c>
      <c r="D86" s="15" t="s">
        <v>126</v>
      </c>
      <c r="E86" s="16">
        <f>+'[1]2014'!M86-'[1]2014'!L86</f>
        <v>2442998</v>
      </c>
      <c r="F86" s="16">
        <f>+'[1]2015'!AL86-'[1]2015'!AK86</f>
        <v>2352579</v>
      </c>
      <c r="G86" s="16">
        <f>+'[1]2016'!AT86-'[1]2016'!AS86</f>
        <v>2361492</v>
      </c>
      <c r="H86" s="16">
        <f>+'[1]2017'!AJ86-'[1]2017'!AI86</f>
        <v>2380178.8094290602</v>
      </c>
      <c r="I86" s="17">
        <f t="shared" si="1"/>
        <v>-2.5713975439578651E-2</v>
      </c>
      <c r="J86" s="18"/>
    </row>
    <row r="87" spans="2:10" hidden="1">
      <c r="B87" s="14">
        <v>273</v>
      </c>
      <c r="C87" s="15" t="s">
        <v>125</v>
      </c>
      <c r="D87" s="15" t="s">
        <v>127</v>
      </c>
      <c r="E87" s="16">
        <f>+'[1]2014'!M87-'[1]2014'!L87</f>
        <v>4968457</v>
      </c>
      <c r="F87" s="16">
        <f>+'[1]2015'!AL87-'[1]2015'!AK87</f>
        <v>5226442</v>
      </c>
      <c r="G87" s="16">
        <f>+'[1]2016'!AT87-'[1]2016'!AS87</f>
        <v>5237019</v>
      </c>
      <c r="H87" s="16">
        <f>+'[1]2017'!AJ87-'[1]2017'!AI87</f>
        <v>5276453.6768439906</v>
      </c>
      <c r="I87" s="17">
        <f t="shared" si="1"/>
        <v>6.1990408057067015E-2</v>
      </c>
      <c r="J87" s="18"/>
    </row>
    <row r="88" spans="2:10" hidden="1">
      <c r="B88" s="14">
        <v>274</v>
      </c>
      <c r="C88" s="15" t="s">
        <v>128</v>
      </c>
      <c r="D88" s="15" t="s">
        <v>129</v>
      </c>
      <c r="E88" s="16">
        <f>+'[1]2014'!M88-'[1]2014'!L88</f>
        <v>2523972.12</v>
      </c>
      <c r="F88" s="16">
        <f>+'[1]2015'!AL88-'[1]2015'!AK88</f>
        <v>2426844</v>
      </c>
      <c r="G88" s="16">
        <f>+'[1]2016'!AT88-'[1]2016'!AS88</f>
        <v>2436875</v>
      </c>
      <c r="H88" s="16">
        <f>+'[1]2017'!AJ88-'[1]2017'!AI88</f>
        <v>2457903.6748739881</v>
      </c>
      <c r="I88" s="17">
        <f t="shared" si="1"/>
        <v>-2.6176376752534036E-2</v>
      </c>
      <c r="J88" s="18"/>
    </row>
    <row r="89" spans="2:10" hidden="1">
      <c r="B89" s="14">
        <v>275</v>
      </c>
      <c r="C89" s="15" t="s">
        <v>128</v>
      </c>
      <c r="D89" s="15" t="s">
        <v>130</v>
      </c>
      <c r="E89" s="16">
        <f>+'[1]2014'!M89-'[1]2014'!L89</f>
        <v>838815</v>
      </c>
      <c r="F89" s="16">
        <f>+'[1]2015'!AL89-'[1]2015'!AK89</f>
        <v>721509</v>
      </c>
      <c r="G89" s="16">
        <f>+'[1]2016'!AT89-'[1]2016'!AS89</f>
        <v>724491</v>
      </c>
      <c r="H89" s="16">
        <f>+'[1]2017'!AJ89-'[1]2017'!AI89</f>
        <v>730742.70608021726</v>
      </c>
      <c r="I89" s="17">
        <f t="shared" si="1"/>
        <v>-0.12883924812954317</v>
      </c>
      <c r="J89" s="18"/>
    </row>
    <row r="90" spans="2:10" hidden="1">
      <c r="B90" s="14">
        <v>281</v>
      </c>
      <c r="C90" s="15" t="s">
        <v>131</v>
      </c>
      <c r="D90" s="15" t="s">
        <v>132</v>
      </c>
      <c r="E90" s="16">
        <f>+'[1]2014'!M90-'[1]2014'!L90</f>
        <v>2514255</v>
      </c>
      <c r="F90" s="16">
        <f>+'[1]2015'!AL90-'[1]2015'!AK90</f>
        <v>2532178</v>
      </c>
      <c r="G90" s="16">
        <f>+'[1]2016'!AT90-'[1]2016'!AS90</f>
        <v>2494835</v>
      </c>
      <c r="H90" s="16">
        <f>+'[1]2017'!AJ90-'[1]2017'!AI90</f>
        <v>2514853.6349554919</v>
      </c>
      <c r="I90" s="17">
        <f t="shared" si="1"/>
        <v>2.3809635677052299E-4</v>
      </c>
      <c r="J90" s="18"/>
    </row>
    <row r="91" spans="2:10" hidden="1">
      <c r="B91" s="14">
        <v>282</v>
      </c>
      <c r="C91" s="15" t="s">
        <v>133</v>
      </c>
      <c r="D91" s="15" t="s">
        <v>134</v>
      </c>
      <c r="E91" s="16">
        <f>+'[1]2014'!M91-'[1]2014'!L91</f>
        <v>2658988.86</v>
      </c>
      <c r="F91" s="16">
        <f>+'[1]2015'!AL91-'[1]2015'!AK91</f>
        <v>2915014</v>
      </c>
      <c r="G91" s="16">
        <f>+'[1]2016'!AT91-'[1]2016'!AS91</f>
        <v>2925185</v>
      </c>
      <c r="H91" s="16">
        <f>+'[1]2017'!AJ91-'[1]2017'!AI91</f>
        <v>2946507.2856779052</v>
      </c>
      <c r="I91" s="17">
        <f t="shared" si="1"/>
        <v>0.10813073721486188</v>
      </c>
      <c r="J91" s="18"/>
    </row>
    <row r="92" spans="2:10" hidden="1">
      <c r="B92" s="14">
        <v>283</v>
      </c>
      <c r="C92" s="15" t="s">
        <v>133</v>
      </c>
      <c r="D92" s="15" t="s">
        <v>135</v>
      </c>
      <c r="E92" s="16">
        <f>+'[1]2014'!M92-'[1]2014'!L92</f>
        <v>1481894.87</v>
      </c>
      <c r="F92" s="16">
        <f>+'[1]2015'!AL92-'[1]2015'!AK92</f>
        <v>1534974</v>
      </c>
      <c r="G92" s="16">
        <f>+'[1]2016'!AT92-'[1]2016'!AS92</f>
        <v>1540678</v>
      </c>
      <c r="H92" s="16">
        <f>+'[1]2017'!AJ92-'[1]2017'!AI92</f>
        <v>1552637.8857408995</v>
      </c>
      <c r="I92" s="17">
        <f t="shared" si="1"/>
        <v>4.7738214884905705E-2</v>
      </c>
      <c r="J92" s="18"/>
    </row>
    <row r="93" spans="2:10" hidden="1">
      <c r="B93" s="14">
        <v>284</v>
      </c>
      <c r="C93" s="15" t="s">
        <v>136</v>
      </c>
      <c r="D93" s="15" t="s">
        <v>137</v>
      </c>
      <c r="E93" s="16">
        <f>+'[1]2014'!M93-'[1]2014'!L93</f>
        <v>2500691.67</v>
      </c>
      <c r="F93" s="16">
        <f>+'[1]2015'!AL93-'[1]2015'!AK93</f>
        <v>2521492</v>
      </c>
      <c r="G93" s="16">
        <f>+'[1]2016'!AT93-'[1]2016'!AS93</f>
        <v>2531895</v>
      </c>
      <c r="H93" s="16">
        <f>+'[1]2017'!AJ93-'[1]2017'!AI93</f>
        <v>2553704.9662544574</v>
      </c>
      <c r="I93" s="17">
        <f t="shared" si="1"/>
        <v>2.1199453291439685E-2</v>
      </c>
      <c r="J93" s="18"/>
    </row>
    <row r="94" spans="2:10" hidden="1">
      <c r="B94" s="14">
        <v>285</v>
      </c>
      <c r="C94" s="15" t="s">
        <v>138</v>
      </c>
      <c r="D94" s="15" t="s">
        <v>139</v>
      </c>
      <c r="E94" s="16">
        <f>+'[1]2014'!M94-'[1]2014'!L94</f>
        <v>1604863.85</v>
      </c>
      <c r="F94" s="16">
        <f>+'[1]2015'!AL94-'[1]2015'!AK94</f>
        <v>1603170</v>
      </c>
      <c r="G94" s="16">
        <f>+'[1]2016'!AT94-'[1]2016'!AS94</f>
        <v>1609043</v>
      </c>
      <c r="H94" s="16">
        <f>+'[1]2017'!AJ94-'[1]2017'!AI94</f>
        <v>1621356.9368309388</v>
      </c>
      <c r="I94" s="17">
        <f t="shared" si="1"/>
        <v>1.0276938340245234E-2</v>
      </c>
      <c r="J94" s="18"/>
    </row>
    <row r="95" spans="2:10" hidden="1">
      <c r="B95" s="14">
        <v>286</v>
      </c>
      <c r="C95" s="15" t="s">
        <v>138</v>
      </c>
      <c r="D95" s="15" t="s">
        <v>140</v>
      </c>
      <c r="E95" s="16">
        <f>+'[1]2014'!M95-'[1]2014'!L95</f>
        <v>2726445.89</v>
      </c>
      <c r="F95" s="16">
        <f>+'[1]2015'!AL95-'[1]2015'!AK95</f>
        <v>3033483</v>
      </c>
      <c r="G95" s="16">
        <f>+'[1]2016'!AT95-'[1]2016'!AS95</f>
        <v>3044264</v>
      </c>
      <c r="H95" s="16">
        <f>+'[1]2017'!AJ95-'[1]2017'!AI95</f>
        <v>3066864.9756126385</v>
      </c>
      <c r="I95" s="17">
        <f t="shared" si="1"/>
        <v>0.1248581851050925</v>
      </c>
      <c r="J95" s="18"/>
    </row>
    <row r="96" spans="2:10" hidden="1">
      <c r="B96" s="14">
        <v>287</v>
      </c>
      <c r="C96" s="15" t="s">
        <v>141</v>
      </c>
      <c r="D96" s="15" t="s">
        <v>142</v>
      </c>
      <c r="E96" s="16">
        <f>+'[1]2014'!M96-'[1]2014'!L96</f>
        <v>4807428</v>
      </c>
      <c r="F96" s="16">
        <f>+'[1]2015'!AL96-'[1]2015'!AK96</f>
        <v>4661328</v>
      </c>
      <c r="G96" s="16">
        <f>+'[1]2016'!AT96-'[1]2016'!AS96</f>
        <v>4677998</v>
      </c>
      <c r="H96" s="16">
        <f>+'[1]2017'!AJ96-'[1]2017'!AI96</f>
        <v>4712943.4868775643</v>
      </c>
      <c r="I96" s="17">
        <f t="shared" si="1"/>
        <v>-1.9653859220031045E-2</v>
      </c>
      <c r="J96" s="18"/>
    </row>
    <row r="97" spans="2:10" hidden="1">
      <c r="B97" s="14">
        <v>288</v>
      </c>
      <c r="C97" s="15" t="s">
        <v>141</v>
      </c>
      <c r="D97" s="15" t="s">
        <v>143</v>
      </c>
      <c r="E97" s="16">
        <f>+'[1]2014'!M97-'[1]2014'!L97</f>
        <v>4739955.2300000004</v>
      </c>
      <c r="F97" s="16">
        <f>+'[1]2015'!AL97-'[1]2015'!AK97</f>
        <v>5073691</v>
      </c>
      <c r="G97" s="16">
        <f>+'[1]2016'!AT97-'[1]2016'!AS97</f>
        <v>5090747</v>
      </c>
      <c r="H97" s="16">
        <f>+'[1]2017'!AJ97-'[1]2017'!AI97</f>
        <v>5106168.1520075761</v>
      </c>
      <c r="I97" s="17">
        <f t="shared" si="1"/>
        <v>7.7260839868222853E-2</v>
      </c>
      <c r="J97" s="18"/>
    </row>
    <row r="98" spans="2:10" hidden="1">
      <c r="B98" s="14">
        <v>289</v>
      </c>
      <c r="C98" s="15" t="s">
        <v>141</v>
      </c>
      <c r="D98" s="15" t="s">
        <v>144</v>
      </c>
      <c r="E98" s="16">
        <f>+'[1]2014'!M98-'[1]2014'!L98</f>
        <v>5255769.8</v>
      </c>
      <c r="F98" s="16">
        <f>+'[1]2015'!AL98-'[1]2015'!AK98</f>
        <v>5423145</v>
      </c>
      <c r="G98" s="16">
        <f>+'[1]2016'!AT98-'[1]2016'!AS98</f>
        <v>5443872</v>
      </c>
      <c r="H98" s="16">
        <f>+'[1]2017'!AJ98-'[1]2017'!AI98</f>
        <v>5484518.2871963801</v>
      </c>
      <c r="I98" s="17">
        <f t="shared" si="1"/>
        <v>4.3523307888480911E-2</v>
      </c>
      <c r="J98" s="18"/>
    </row>
    <row r="99" spans="2:10" hidden="1">
      <c r="B99" s="14">
        <v>290</v>
      </c>
      <c r="C99" s="15" t="s">
        <v>141</v>
      </c>
      <c r="D99" s="15" t="s">
        <v>145</v>
      </c>
      <c r="E99" s="16">
        <f>+'[1]2014'!M99-'[1]2014'!L99</f>
        <v>14926937</v>
      </c>
      <c r="F99" s="16">
        <f>+'[1]2015'!AL99-'[1]2015'!AK99</f>
        <v>15972411</v>
      </c>
      <c r="G99" s="16">
        <f>+'[1]2016'!AT99-'[1]2016'!AS99</f>
        <v>16037013</v>
      </c>
      <c r="H99" s="16">
        <f>+'[1]2017'!AJ99-'[1]2017'!AI99</f>
        <v>16155606.340635786</v>
      </c>
      <c r="I99" s="17">
        <f t="shared" si="1"/>
        <v>8.2312221230369298E-2</v>
      </c>
      <c r="J99" s="18"/>
    </row>
    <row r="100" spans="2:10" hidden="1">
      <c r="B100" s="14">
        <v>291</v>
      </c>
      <c r="C100" s="15" t="s">
        <v>146</v>
      </c>
      <c r="D100" s="15" t="s">
        <v>147</v>
      </c>
      <c r="E100" s="16">
        <f>+'[1]2014'!M100-'[1]2014'!L100</f>
        <v>822403.4</v>
      </c>
      <c r="F100" s="16">
        <f>+'[1]2015'!AL100-'[1]2015'!AK100</f>
        <v>789249</v>
      </c>
      <c r="G100" s="16">
        <f>+'[1]2016'!AT100-'[1]2016'!AS100</f>
        <v>792511</v>
      </c>
      <c r="H100" s="16">
        <f>+'[1]2017'!AJ100-'[1]2017'!AI100</f>
        <v>799350.30435598514</v>
      </c>
      <c r="I100" s="17">
        <f t="shared" si="1"/>
        <v>-2.8031372005532629E-2</v>
      </c>
      <c r="J100" s="18"/>
    </row>
    <row r="101" spans="2:10" hidden="1">
      <c r="B101" s="14">
        <v>292</v>
      </c>
      <c r="C101" s="15" t="s">
        <v>146</v>
      </c>
      <c r="D101" s="15" t="s">
        <v>148</v>
      </c>
      <c r="E101" s="16">
        <f>+'[1]2014'!M101-'[1]2014'!L101</f>
        <v>893597.6</v>
      </c>
      <c r="F101" s="16">
        <f>+'[1]2015'!AL101-'[1]2015'!AK101</f>
        <v>984956</v>
      </c>
      <c r="G101" s="16">
        <f>+'[1]2016'!AT101-'[1]2016'!AS101</f>
        <v>989027</v>
      </c>
      <c r="H101" s="16">
        <f>+'[1]2017'!AJ101-'[1]2017'!AI101</f>
        <v>997562.01113510272</v>
      </c>
      <c r="I101" s="17">
        <f t="shared" si="1"/>
        <v>0.11634365528186597</v>
      </c>
      <c r="J101" s="18"/>
    </row>
    <row r="102" spans="2:10">
      <c r="B102" s="14">
        <v>293</v>
      </c>
      <c r="C102" s="15" t="s">
        <v>146</v>
      </c>
      <c r="D102" s="15" t="s">
        <v>149</v>
      </c>
      <c r="E102" s="16">
        <f>+'[1]2014'!M102-'[1]2014'!L102</f>
        <v>2066445.7</v>
      </c>
      <c r="F102" s="16">
        <f>+'[1]2015'!AL102-'[1]2015'!AK102</f>
        <v>2113653</v>
      </c>
      <c r="G102" s="16">
        <f>+'[1]2016'!AT102-'[1]2016'!AS102</f>
        <v>2121545</v>
      </c>
      <c r="H102" s="16">
        <f>+'[1]2017'!AJ102-'[1]2017'!AI102</f>
        <v>2138092.61715528</v>
      </c>
      <c r="I102" s="17">
        <f t="shared" si="1"/>
        <v>3.4671570201568747E-2</v>
      </c>
      <c r="J102" s="18"/>
    </row>
    <row r="103" spans="2:10" hidden="1">
      <c r="B103" s="14">
        <v>294</v>
      </c>
      <c r="C103" s="15" t="s">
        <v>150</v>
      </c>
      <c r="D103" s="15" t="s">
        <v>151</v>
      </c>
      <c r="E103" s="16">
        <f>+'[1]2014'!M103-'[1]2014'!L103</f>
        <v>2372479</v>
      </c>
      <c r="F103" s="16">
        <f>+'[1]2015'!AL103-'[1]2015'!AK103</f>
        <v>2342001</v>
      </c>
      <c r="G103" s="16">
        <f>+'[1]2016'!AT103-'[1]2016'!AS103</f>
        <v>2351476</v>
      </c>
      <c r="H103" s="16">
        <f>+'[1]2017'!AJ103-'[1]2017'!AI103</f>
        <v>2371339.1023896593</v>
      </c>
      <c r="I103" s="17">
        <f t="shared" si="1"/>
        <v>-4.8046689152603239E-4</v>
      </c>
      <c r="J103" s="18"/>
    </row>
    <row r="104" spans="2:10" hidden="1">
      <c r="B104" s="14">
        <v>297</v>
      </c>
      <c r="C104" s="15" t="s">
        <v>13</v>
      </c>
      <c r="D104" s="15" t="s">
        <v>152</v>
      </c>
      <c r="E104" s="16">
        <f>+'[1]2014'!M104-'[1]2014'!L104</f>
        <v>2004833.49</v>
      </c>
      <c r="F104" s="16">
        <f>+'[1]2015'!AL104-'[1]2015'!AK104</f>
        <v>2031090</v>
      </c>
      <c r="G104" s="16">
        <f>+'[1]2016'!AT104-'[1]2016'!AS104</f>
        <v>2039097</v>
      </c>
      <c r="H104" s="16">
        <f>+'[1]2017'!AJ104-'[1]2017'!AI104</f>
        <v>2055884.3538383259</v>
      </c>
      <c r="I104" s="17">
        <f t="shared" si="1"/>
        <v>2.5463892185044301E-2</v>
      </c>
      <c r="J104" s="18"/>
    </row>
    <row r="105" spans="2:10" hidden="1">
      <c r="B105" s="14">
        <v>298</v>
      </c>
      <c r="C105" s="15" t="s">
        <v>153</v>
      </c>
      <c r="D105" s="15" t="s">
        <v>154</v>
      </c>
      <c r="E105" s="16">
        <f>+'[1]2014'!M105-'[1]2014'!L105</f>
        <v>2711906.34</v>
      </c>
      <c r="F105" s="16">
        <f>+'[1]2015'!AL105-'[1]2015'!AK105</f>
        <v>2817920</v>
      </c>
      <c r="G105" s="16">
        <f>+'[1]2016'!AT105-'[1]2016'!AS105</f>
        <v>2828118</v>
      </c>
      <c r="H105" s="16">
        <f>+'[1]2017'!AJ105-'[1]2017'!AI105</f>
        <v>2849494.6927444451</v>
      </c>
      <c r="I105" s="17">
        <f t="shared" si="1"/>
        <v>5.0734920566779307E-2</v>
      </c>
      <c r="J105" s="18"/>
    </row>
    <row r="106" spans="2:10" hidden="1">
      <c r="B106" s="14">
        <v>299</v>
      </c>
      <c r="C106" s="15" t="s">
        <v>153</v>
      </c>
      <c r="D106" s="15" t="s">
        <v>155</v>
      </c>
      <c r="E106" s="16">
        <f>+'[1]2014'!M106-'[1]2014'!L106</f>
        <v>1930158</v>
      </c>
      <c r="F106" s="16">
        <f>+'[1]2015'!AL106-'[1]2015'!AK106</f>
        <v>1915469</v>
      </c>
      <c r="G106" s="16">
        <f>+'[1]2016'!AT106-'[1]2016'!AS106</f>
        <v>1923090</v>
      </c>
      <c r="H106" s="16">
        <f>+'[1]2017'!AJ106-'[1]2017'!AI106</f>
        <v>1939063.8868273511</v>
      </c>
      <c r="I106" s="17">
        <f t="shared" si="1"/>
        <v>4.6140714010722839E-3</v>
      </c>
      <c r="J106" s="18"/>
    </row>
    <row r="107" spans="2:10" hidden="1">
      <c r="B107" s="14">
        <v>300</v>
      </c>
      <c r="C107" s="15" t="s">
        <v>156</v>
      </c>
      <c r="D107" s="15" t="s">
        <v>157</v>
      </c>
      <c r="E107" s="16">
        <f>+'[1]2014'!M107-'[1]2014'!L107</f>
        <v>2136211.88</v>
      </c>
      <c r="F107" s="16">
        <f>+'[1]2015'!AL107-'[1]2015'!AK107</f>
        <v>2126571</v>
      </c>
      <c r="G107" s="16">
        <f>+'[1]2016'!AT107-'[1]2016'!AS107</f>
        <v>2135361</v>
      </c>
      <c r="H107" s="16">
        <f>+'[1]2017'!AJ107-'[1]2017'!AI107</f>
        <v>2153787.7082370971</v>
      </c>
      <c r="I107" s="17">
        <f t="shared" si="1"/>
        <v>8.2275678745393765E-3</v>
      </c>
      <c r="J107" s="18"/>
    </row>
    <row r="108" spans="2:10">
      <c r="B108" s="14">
        <v>303</v>
      </c>
      <c r="C108" s="15" t="s">
        <v>17</v>
      </c>
      <c r="D108" s="15" t="s">
        <v>158</v>
      </c>
      <c r="E108" s="16">
        <f>+'[1]2014'!M108-'[1]2014'!L108</f>
        <v>1949496</v>
      </c>
      <c r="F108" s="16">
        <f>+'[1]2015'!AL108-'[1]2015'!AK108</f>
        <v>1890734</v>
      </c>
      <c r="G108" s="16">
        <f>+'[1]2016'!AT108-'[1]2016'!AS108</f>
        <v>1898549</v>
      </c>
      <c r="H108" s="16">
        <f>+'[1]2017'!AJ108-'[1]2017'!AI108</f>
        <v>1914932.7673784196</v>
      </c>
      <c r="I108" s="17">
        <f t="shared" si="1"/>
        <v>-1.7729317024287483E-2</v>
      </c>
      <c r="J108" s="18"/>
    </row>
    <row r="109" spans="2:10" hidden="1">
      <c r="B109" s="14">
        <v>305</v>
      </c>
      <c r="C109" s="15" t="s">
        <v>159</v>
      </c>
      <c r="D109" s="15" t="s">
        <v>160</v>
      </c>
      <c r="E109" s="16">
        <f>+'[1]2014'!M109-'[1]2014'!L109</f>
        <v>41525089</v>
      </c>
      <c r="F109" s="16">
        <f>+'[1]2015'!AL109-'[1]2015'!AK109</f>
        <v>43975000</v>
      </c>
      <c r="G109" s="16">
        <f>+'[1]2016'!AT109-'[1]2016'!AS109</f>
        <v>44050402</v>
      </c>
      <c r="H109" s="16">
        <f>+'[1]2017'!AJ109-'[1]2017'!AI109</f>
        <v>44369170.144584812</v>
      </c>
      <c r="I109" s="17">
        <f t="shared" si="1"/>
        <v>6.8490669450095965E-2</v>
      </c>
      <c r="J109" s="18"/>
    </row>
    <row r="110" spans="2:10" hidden="1">
      <c r="B110" s="14">
        <v>306</v>
      </c>
      <c r="C110" s="15" t="s">
        <v>159</v>
      </c>
      <c r="D110" s="15" t="s">
        <v>161</v>
      </c>
      <c r="E110" s="16">
        <f>+'[1]2014'!M110-'[1]2014'!L110</f>
        <v>4520992</v>
      </c>
      <c r="F110" s="16">
        <f>+'[1]2015'!AL110-'[1]2015'!AK110</f>
        <v>4618374</v>
      </c>
      <c r="G110" s="16">
        <f>+'[1]2016'!AT110-'[1]2016'!AS110</f>
        <v>4625656</v>
      </c>
      <c r="H110" s="16">
        <f>+'[1]2017'!AJ110-'[1]2017'!AI110</f>
        <v>4663294.8342948407</v>
      </c>
      <c r="I110" s="17">
        <f t="shared" si="1"/>
        <v>3.1476019929882693E-2</v>
      </c>
      <c r="J110" s="18"/>
    </row>
    <row r="111" spans="2:10" hidden="1">
      <c r="B111" s="14">
        <v>307</v>
      </c>
      <c r="C111" s="15" t="s">
        <v>159</v>
      </c>
      <c r="D111" s="15" t="s">
        <v>162</v>
      </c>
      <c r="E111" s="16">
        <f>+'[1]2014'!M111-'[1]2014'!L111</f>
        <v>3792873</v>
      </c>
      <c r="F111" s="16">
        <f>+'[1]2015'!AL111-'[1]2015'!AK111</f>
        <v>3946761</v>
      </c>
      <c r="G111" s="16">
        <f>+'[1]2016'!AT111-'[1]2016'!AS111</f>
        <v>3946936</v>
      </c>
      <c r="H111" s="16">
        <f>+'[1]2017'!AJ111-'[1]2017'!AI111</f>
        <v>3974543.2877549073</v>
      </c>
      <c r="I111" s="17">
        <f t="shared" si="1"/>
        <v>4.7897804053789184E-2</v>
      </c>
      <c r="J111" s="18"/>
    </row>
    <row r="112" spans="2:10">
      <c r="B112" s="14">
        <v>308</v>
      </c>
      <c r="C112" s="15" t="s">
        <v>163</v>
      </c>
      <c r="D112" s="15" t="s">
        <v>164</v>
      </c>
      <c r="E112" s="16">
        <f>+'[1]2014'!M112-'[1]2014'!L112</f>
        <v>31010772.649999999</v>
      </c>
      <c r="F112" s="16">
        <f>+'[1]2015'!AL112-'[1]2015'!AK112</f>
        <v>32671091</v>
      </c>
      <c r="G112" s="16">
        <f>+'[1]2016'!AT112-'[1]2016'!AS112</f>
        <v>32775454</v>
      </c>
      <c r="H112" s="16">
        <f>+'[1]2017'!AJ112-'[1]2017'!AI112</f>
        <v>33003557.958101433</v>
      </c>
      <c r="I112" s="17">
        <f t="shared" si="1"/>
        <v>6.4261066004153156E-2</v>
      </c>
      <c r="J112" s="18"/>
    </row>
    <row r="113" spans="2:10" hidden="1">
      <c r="B113" s="14">
        <v>309</v>
      </c>
      <c r="C113" s="15" t="s">
        <v>163</v>
      </c>
      <c r="D113" s="15" t="s">
        <v>165</v>
      </c>
      <c r="E113" s="16">
        <f>+'[1]2014'!M113-'[1]2014'!L113</f>
        <v>7740364.9299999997</v>
      </c>
      <c r="F113" s="16">
        <f>+'[1]2015'!AL113-'[1]2015'!AK113</f>
        <v>8052939</v>
      </c>
      <c r="G113" s="16">
        <f>+'[1]2016'!AT113-'[1]2016'!AS113</f>
        <v>8081080</v>
      </c>
      <c r="H113" s="16">
        <f>+'[1]2017'!AJ113-'[1]2017'!AI113</f>
        <v>8140074.5013168948</v>
      </c>
      <c r="I113" s="17">
        <f t="shared" si="1"/>
        <v>5.1639628742529364E-2</v>
      </c>
      <c r="J113" s="18"/>
    </row>
    <row r="114" spans="2:10" hidden="1">
      <c r="B114" s="14">
        <v>310</v>
      </c>
      <c r="C114" s="15" t="s">
        <v>163</v>
      </c>
      <c r="D114" s="15" t="s">
        <v>166</v>
      </c>
      <c r="E114" s="16">
        <f>+'[1]2014'!M114-'[1]2014'!L114</f>
        <v>2225370.13</v>
      </c>
      <c r="F114" s="16">
        <f>+'[1]2015'!AL114-'[1]2015'!AK114</f>
        <v>2316135</v>
      </c>
      <c r="G114" s="16">
        <f>+'[1]2016'!AT114-'[1]2016'!AS114</f>
        <v>2325709</v>
      </c>
      <c r="H114" s="16">
        <f>+'[1]2017'!AJ114-'[1]2017'!AI114</f>
        <v>2345778.2722730832</v>
      </c>
      <c r="I114" s="17">
        <f t="shared" si="1"/>
        <v>5.410701826625286E-2</v>
      </c>
      <c r="J114" s="18"/>
    </row>
    <row r="115" spans="2:10" hidden="1">
      <c r="B115" s="14">
        <v>311</v>
      </c>
      <c r="C115" s="15" t="s">
        <v>163</v>
      </c>
      <c r="D115" s="15" t="s">
        <v>167</v>
      </c>
      <c r="E115" s="16">
        <f>+'[1]2014'!M115-'[1]2014'!L115</f>
        <v>2242793.2799999998</v>
      </c>
      <c r="F115" s="16">
        <f>+'[1]2015'!AL115-'[1]2015'!AK115</f>
        <v>2314943</v>
      </c>
      <c r="G115" s="16">
        <f>+'[1]2016'!AT115-'[1]2016'!AS115</f>
        <v>2322982</v>
      </c>
      <c r="H115" s="16">
        <f>+'[1]2017'!AJ115-'[1]2017'!AI115</f>
        <v>2339834.3534181705</v>
      </c>
      <c r="I115" s="17">
        <f t="shared" si="1"/>
        <v>4.3267952639028273E-2</v>
      </c>
      <c r="J115" s="18"/>
    </row>
    <row r="116" spans="2:10" hidden="1">
      <c r="B116" s="14">
        <v>312</v>
      </c>
      <c r="C116" s="15" t="s">
        <v>163</v>
      </c>
      <c r="D116" s="15" t="s">
        <v>168</v>
      </c>
      <c r="E116" s="16">
        <f>+'[1]2014'!M116-'[1]2014'!L116</f>
        <v>6356147.2599999998</v>
      </c>
      <c r="F116" s="16">
        <f>+'[1]2015'!AL116-'[1]2015'!AK116</f>
        <v>6414369</v>
      </c>
      <c r="G116" s="16">
        <f>+'[1]2016'!AT116-'[1]2016'!AS116</f>
        <v>6484150</v>
      </c>
      <c r="H116" s="16">
        <f>+'[1]2017'!AJ116-'[1]2017'!AI116</f>
        <v>6560828.939924432</v>
      </c>
      <c r="I116" s="17">
        <f t="shared" si="1"/>
        <v>3.2202161396183815E-2</v>
      </c>
      <c r="J116" s="18"/>
    </row>
    <row r="117" spans="2:10">
      <c r="B117" s="14">
        <v>313</v>
      </c>
      <c r="C117" s="15" t="s">
        <v>163</v>
      </c>
      <c r="D117" s="15" t="s">
        <v>169</v>
      </c>
      <c r="E117" s="16">
        <f>+'[1]2014'!M117-'[1]2014'!L117</f>
        <v>12011203.439999999</v>
      </c>
      <c r="F117" s="16">
        <f>+'[1]2015'!AL117-'[1]2015'!AK117</f>
        <v>12816830</v>
      </c>
      <c r="G117" s="16">
        <f>+'[1]2016'!AT117-'[1]2016'!AS117</f>
        <v>12862897</v>
      </c>
      <c r="H117" s="16">
        <f>+'[1]2017'!AJ117-'[1]2017'!AI117</f>
        <v>12322599.83279879</v>
      </c>
      <c r="I117" s="17">
        <f t="shared" si="1"/>
        <v>2.5925494839407204E-2</v>
      </c>
      <c r="J117" s="18"/>
    </row>
    <row r="118" spans="2:10">
      <c r="B118" s="14">
        <v>314</v>
      </c>
      <c r="C118" s="15" t="s">
        <v>170</v>
      </c>
      <c r="D118" s="15" t="s">
        <v>171</v>
      </c>
      <c r="E118" s="16">
        <f>+'[1]2014'!M118-'[1]2014'!L118</f>
        <v>859981</v>
      </c>
      <c r="F118" s="16">
        <f>+'[1]2015'!AL118-'[1]2015'!AK118</f>
        <v>923324</v>
      </c>
      <c r="G118" s="16">
        <f>+'[1]2016'!AT118-'[1]2016'!AS118</f>
        <v>927141</v>
      </c>
      <c r="H118" s="16">
        <f>+'[1]2017'!AJ118-'[1]2017'!AI118</f>
        <v>935140.9389481789</v>
      </c>
      <c r="I118" s="17">
        <f t="shared" si="1"/>
        <v>8.7397208715284336E-2</v>
      </c>
      <c r="J118" s="18"/>
    </row>
    <row r="119" spans="2:10" hidden="1">
      <c r="B119" s="14">
        <v>315</v>
      </c>
      <c r="C119" s="15" t="s">
        <v>170</v>
      </c>
      <c r="D119" s="15" t="s">
        <v>172</v>
      </c>
      <c r="E119" s="16">
        <f>+'[1]2014'!M119-'[1]2014'!L119</f>
        <v>6055569.6500000004</v>
      </c>
      <c r="F119" s="16">
        <f>+'[1]2015'!AL119-'[1]2015'!AK119</f>
        <v>5948910</v>
      </c>
      <c r="G119" s="16">
        <f>+'[1]2016'!AT119-'[1]2016'!AS119</f>
        <v>5962310</v>
      </c>
      <c r="H119" s="16">
        <f>+'[1]2017'!AJ119-'[1]2017'!AI119</f>
        <v>6009577.6229173886</v>
      </c>
      <c r="I119" s="17">
        <f t="shared" si="1"/>
        <v>-7.5949959691424818E-3</v>
      </c>
      <c r="J119" s="18"/>
    </row>
    <row r="120" spans="2:10" hidden="1">
      <c r="B120" s="14">
        <v>316</v>
      </c>
      <c r="C120" s="15" t="s">
        <v>170</v>
      </c>
      <c r="D120" s="15" t="s">
        <v>173</v>
      </c>
      <c r="E120" s="16">
        <f>+'[1]2014'!M120-'[1]2014'!L120</f>
        <v>1863231</v>
      </c>
      <c r="F120" s="16">
        <f>+'[1]2015'!AL120-'[1]2015'!AK120</f>
        <v>1867588</v>
      </c>
      <c r="G120" s="16">
        <f>+'[1]2016'!AT120-'[1]2016'!AS120</f>
        <v>1874208</v>
      </c>
      <c r="H120" s="16">
        <f>+'[1]2017'!AJ120-'[1]2017'!AI120</f>
        <v>1888088.6492144086</v>
      </c>
      <c r="I120" s="17">
        <f t="shared" si="1"/>
        <v>1.3341152661376254E-2</v>
      </c>
      <c r="J120" s="18"/>
    </row>
    <row r="121" spans="2:10" hidden="1">
      <c r="B121" s="14">
        <v>320</v>
      </c>
      <c r="C121" s="15" t="s">
        <v>174</v>
      </c>
      <c r="D121" s="15" t="s">
        <v>175</v>
      </c>
      <c r="E121" s="16">
        <f>+'[1]2014'!M121-'[1]2014'!L121</f>
        <v>8518938</v>
      </c>
      <c r="F121" s="16">
        <f>+'[1]2015'!AL121-'[1]2015'!AK121</f>
        <v>8967301</v>
      </c>
      <c r="G121" s="16">
        <f>+'[1]2016'!AT121-'[1]2016'!AS121</f>
        <v>8997205</v>
      </c>
      <c r="H121" s="16">
        <f>+'[1]2017'!AJ121-'[1]2017'!AI121</f>
        <v>9059895.4065766316</v>
      </c>
      <c r="I121" s="17">
        <f t="shared" si="1"/>
        <v>6.3500568565780346E-2</v>
      </c>
      <c r="J121" s="18"/>
    </row>
    <row r="122" spans="2:10" hidden="1">
      <c r="B122" s="14">
        <v>321</v>
      </c>
      <c r="C122" s="15" t="s">
        <v>174</v>
      </c>
      <c r="D122" s="15" t="s">
        <v>176</v>
      </c>
      <c r="E122" s="16">
        <f>+'[1]2014'!M122-'[1]2014'!L122</f>
        <v>6340909</v>
      </c>
      <c r="F122" s="16">
        <f>+'[1]2015'!AL122-'[1]2015'!AK122</f>
        <v>6306494</v>
      </c>
      <c r="G122" s="16">
        <f>+'[1]2016'!AT122-'[1]2016'!AS122</f>
        <v>6332561</v>
      </c>
      <c r="H122" s="16">
        <f>+'[1]2017'!AJ122-'[1]2017'!AI122</f>
        <v>6387207.722586805</v>
      </c>
      <c r="I122" s="17">
        <f t="shared" si="1"/>
        <v>7.3015907635332056E-3</v>
      </c>
      <c r="J122" s="18"/>
    </row>
    <row r="123" spans="2:10" hidden="1">
      <c r="B123" s="14">
        <v>322</v>
      </c>
      <c r="C123" s="15" t="s">
        <v>174</v>
      </c>
      <c r="D123" s="15" t="s">
        <v>177</v>
      </c>
      <c r="E123" s="16">
        <f>+'[1]2014'!M123-'[1]2014'!L123</f>
        <v>2511587</v>
      </c>
      <c r="F123" s="16">
        <f>+'[1]2015'!AL123-'[1]2015'!AK123</f>
        <v>2496060</v>
      </c>
      <c r="G123" s="16">
        <f>+'[1]2016'!AT123-'[1]2016'!AS123</f>
        <v>2504919</v>
      </c>
      <c r="H123" s="16">
        <f>+'[1]2017'!AJ123-'[1]2017'!AI123</f>
        <v>2523490.2295023636</v>
      </c>
      <c r="I123" s="17">
        <f t="shared" si="1"/>
        <v>4.739325972926034E-3</v>
      </c>
      <c r="J123" s="18"/>
    </row>
    <row r="124" spans="2:10">
      <c r="B124" s="14">
        <v>323</v>
      </c>
      <c r="C124" s="15" t="s">
        <v>174</v>
      </c>
      <c r="D124" s="15" t="s">
        <v>178</v>
      </c>
      <c r="E124" s="16">
        <f>+'[1]2014'!M124-'[1]2014'!L124</f>
        <v>5829361.75</v>
      </c>
      <c r="F124" s="16">
        <f>+'[1]2015'!AL124-'[1]2015'!AK124</f>
        <v>6589010</v>
      </c>
      <c r="G124" s="16">
        <f>+'[1]2016'!AT124-'[1]2016'!AS124</f>
        <v>6611885</v>
      </c>
      <c r="H124" s="16">
        <f>+'[1]2017'!AJ124-'[1]2017'!AI124</f>
        <v>6490261.9630707875</v>
      </c>
      <c r="I124" s="17">
        <f t="shared" si="1"/>
        <v>0.11337436951322966</v>
      </c>
      <c r="J124" s="18"/>
    </row>
    <row r="125" spans="2:10" hidden="1">
      <c r="B125" s="14">
        <v>325</v>
      </c>
      <c r="C125" s="15" t="s">
        <v>25</v>
      </c>
      <c r="D125" s="15" t="s">
        <v>179</v>
      </c>
      <c r="E125" s="16">
        <f>+'[1]2014'!M125-'[1]2014'!L125</f>
        <v>4338151.97</v>
      </c>
      <c r="F125" s="16">
        <f>+'[1]2015'!AL125-'[1]2015'!AK125</f>
        <v>4600507</v>
      </c>
      <c r="G125" s="16">
        <f>+'[1]2016'!AT125-'[1]2016'!AS125</f>
        <v>4615851</v>
      </c>
      <c r="H125" s="16">
        <f>+'[1]2017'!AJ125-'[1]2017'!AI125</f>
        <v>4648016.3980144793</v>
      </c>
      <c r="I125" s="17">
        <f t="shared" si="1"/>
        <v>7.1427748533779312E-2</v>
      </c>
      <c r="J125" s="18"/>
    </row>
    <row r="126" spans="2:10" hidden="1">
      <c r="B126" s="14">
        <v>326</v>
      </c>
      <c r="C126" s="15" t="s">
        <v>25</v>
      </c>
      <c r="D126" s="15" t="s">
        <v>180</v>
      </c>
      <c r="E126" s="16">
        <f>+'[1]2014'!M126-'[1]2014'!L126</f>
        <v>1505765.27</v>
      </c>
      <c r="F126" s="16">
        <f>+'[1]2015'!AL126-'[1]2015'!AK126</f>
        <v>1466152</v>
      </c>
      <c r="G126" s="16">
        <f>+'[1]2016'!AT126-'[1]2016'!AS126</f>
        <v>1472019</v>
      </c>
      <c r="H126" s="16">
        <f>+'[1]2017'!AJ126-'[1]2017'!AI126</f>
        <v>1484318.6613849348</v>
      </c>
      <c r="I126" s="17">
        <f t="shared" si="1"/>
        <v>-1.4242995931939118E-2</v>
      </c>
      <c r="J126" s="18"/>
    </row>
    <row r="127" spans="2:10">
      <c r="B127" s="14">
        <v>327</v>
      </c>
      <c r="C127" s="15" t="s">
        <v>29</v>
      </c>
      <c r="D127" s="15" t="s">
        <v>181</v>
      </c>
      <c r="E127" s="16">
        <f>+'[1]2014'!M127-'[1]2014'!L127</f>
        <v>4180327.35</v>
      </c>
      <c r="F127" s="16">
        <f>+'[1]2015'!AL127-'[1]2015'!AK127</f>
        <v>4348023</v>
      </c>
      <c r="G127" s="16">
        <f>+'[1]2016'!AT127-'[1]2016'!AS127</f>
        <v>4363722</v>
      </c>
      <c r="H127" s="16">
        <f>+'[1]2017'!AJ127-'[1]2017'!AI127</f>
        <v>4396633.1134322202</v>
      </c>
      <c r="I127" s="17">
        <f t="shared" si="1"/>
        <v>5.1743738066881262E-2</v>
      </c>
      <c r="J127" s="18"/>
    </row>
    <row r="128" spans="2:10" hidden="1">
      <c r="B128" s="14">
        <v>329</v>
      </c>
      <c r="C128" s="15" t="s">
        <v>182</v>
      </c>
      <c r="D128" s="15" t="s">
        <v>183</v>
      </c>
      <c r="E128" s="16">
        <f>+'[1]2014'!M128-'[1]2014'!L128</f>
        <v>3457268</v>
      </c>
      <c r="F128" s="16">
        <f>+'[1]2015'!AL128-'[1]2015'!AK128</f>
        <v>3497359</v>
      </c>
      <c r="G128" s="16">
        <f>+'[1]2016'!AT128-'[1]2016'!AS128</f>
        <v>3510421</v>
      </c>
      <c r="H128" s="16">
        <f>+'[1]2017'!AJ128-'[1]2017'!AI128</f>
        <v>3537805.07363076</v>
      </c>
      <c r="I128" s="17">
        <f t="shared" si="1"/>
        <v>2.3295004503775862E-2</v>
      </c>
      <c r="J128" s="18"/>
    </row>
    <row r="129" spans="2:10" hidden="1">
      <c r="B129" s="14">
        <v>330</v>
      </c>
      <c r="C129" s="15" t="s">
        <v>182</v>
      </c>
      <c r="D129" s="15" t="s">
        <v>184</v>
      </c>
      <c r="E129" s="16">
        <f>+'[1]2014'!M129-'[1]2014'!L129</f>
        <v>3687582</v>
      </c>
      <c r="F129" s="16">
        <f>+'[1]2015'!AL129-'[1]2015'!AK129</f>
        <v>3679708</v>
      </c>
      <c r="G129" s="16">
        <f>+'[1]2016'!AT129-'[1]2016'!AS129</f>
        <v>3693209</v>
      </c>
      <c r="H129" s="16">
        <f>+'[1]2017'!AJ129-'[1]2017'!AI129</f>
        <v>3721514.7227445538</v>
      </c>
      <c r="I129" s="17">
        <f t="shared" si="1"/>
        <v>9.2018896785357462E-3</v>
      </c>
      <c r="J129" s="18"/>
    </row>
    <row r="130" spans="2:10" hidden="1">
      <c r="B130" s="14">
        <v>331</v>
      </c>
      <c r="C130" s="15" t="s">
        <v>185</v>
      </c>
      <c r="D130" s="15" t="s">
        <v>186</v>
      </c>
      <c r="E130" s="16">
        <f>+'[1]2014'!M130-'[1]2014'!L130</f>
        <v>6378934.6500000004</v>
      </c>
      <c r="F130" s="16">
        <f>+'[1]2015'!AL130-'[1]2015'!AK130</f>
        <v>6488125</v>
      </c>
      <c r="G130" s="16">
        <f>+'[1]2016'!AT130-'[1]2016'!AS130</f>
        <v>6517919</v>
      </c>
      <c r="H130" s="16">
        <f>+'[1]2017'!AJ130-'[1]2017'!AI130</f>
        <v>6569294.0727375867</v>
      </c>
      <c r="I130" s="17">
        <f t="shared" si="1"/>
        <v>2.984188319558756E-2</v>
      </c>
      <c r="J130" s="18"/>
    </row>
    <row r="131" spans="2:10" hidden="1">
      <c r="B131" s="14">
        <v>332</v>
      </c>
      <c r="C131" s="15" t="s">
        <v>185</v>
      </c>
      <c r="D131" s="15" t="s">
        <v>187</v>
      </c>
      <c r="E131" s="16">
        <f>+'[1]2014'!M131-'[1]2014'!L131</f>
        <v>1351148</v>
      </c>
      <c r="F131" s="16">
        <f>+'[1]2015'!AL131-'[1]2015'!AK131</f>
        <v>1324318</v>
      </c>
      <c r="G131" s="16">
        <f>+'[1]2016'!AT131-'[1]2016'!AS131</f>
        <v>1329791</v>
      </c>
      <c r="H131" s="16">
        <f>+'[1]2017'!AJ131-'[1]2017'!AI131</f>
        <v>1341267.2333932475</v>
      </c>
      <c r="I131" s="17">
        <f t="shared" si="1"/>
        <v>-7.312867729332817E-3</v>
      </c>
      <c r="J131" s="18"/>
    </row>
    <row r="132" spans="2:10" hidden="1">
      <c r="B132" s="14">
        <v>333</v>
      </c>
      <c r="C132" s="15" t="s">
        <v>188</v>
      </c>
      <c r="D132" s="15" t="s">
        <v>189</v>
      </c>
      <c r="E132" s="16">
        <f>+'[1]2014'!M132-'[1]2014'!L132</f>
        <v>7104187.8499999996</v>
      </c>
      <c r="F132" s="16">
        <f>+'[1]2015'!AL132-'[1]2015'!AK132</f>
        <v>7299595</v>
      </c>
      <c r="G132" s="16">
        <f>+'[1]2016'!AT132-'[1]2016'!AS132</f>
        <v>7316233</v>
      </c>
      <c r="H132" s="16">
        <f>+'[1]2017'!AJ132-'[1]2017'!AI132</f>
        <v>7367377.0685431473</v>
      </c>
      <c r="I132" s="17">
        <f t="shared" si="1"/>
        <v>3.7047052259907121E-2</v>
      </c>
      <c r="J132" s="18"/>
    </row>
    <row r="133" spans="2:10" hidden="1">
      <c r="B133" s="14">
        <v>334</v>
      </c>
      <c r="C133" s="15" t="s">
        <v>188</v>
      </c>
      <c r="D133" s="15" t="s">
        <v>190</v>
      </c>
      <c r="E133" s="16">
        <f>+'[1]2014'!M133-'[1]2014'!L133</f>
        <v>1921556.88</v>
      </c>
      <c r="F133" s="16">
        <f>+'[1]2015'!AL133-'[1]2015'!AK133</f>
        <v>2043247</v>
      </c>
      <c r="G133" s="16">
        <f>+'[1]2016'!AT133-'[1]2016'!AS133</f>
        <v>1985520</v>
      </c>
      <c r="H133" s="16">
        <f>+'[1]2017'!AJ133-'[1]2017'!AI133</f>
        <v>2001600.9944290949</v>
      </c>
      <c r="I133" s="17">
        <f t="shared" si="1"/>
        <v>4.1655865232100187E-2</v>
      </c>
      <c r="J133" s="18"/>
    </row>
    <row r="134" spans="2:10" hidden="1">
      <c r="B134" s="14">
        <v>335</v>
      </c>
      <c r="C134" s="15" t="s">
        <v>191</v>
      </c>
      <c r="D134" s="15" t="s">
        <v>192</v>
      </c>
      <c r="E134" s="16">
        <f>+'[1]2014'!M134-'[1]2014'!L134</f>
        <v>3086151.29</v>
      </c>
      <c r="F134" s="16">
        <f>+'[1]2015'!AL134-'[1]2015'!AK134</f>
        <v>3334737</v>
      </c>
      <c r="G134" s="16">
        <f>+'[1]2016'!AT134-'[1]2016'!AS134</f>
        <v>3345830</v>
      </c>
      <c r="H134" s="16">
        <f>+'[1]2017'!AJ134-'[1]2017'!AI134</f>
        <v>3369084.07293913</v>
      </c>
      <c r="I134" s="17">
        <f t="shared" si="1"/>
        <v>9.1678196028792236E-2</v>
      </c>
      <c r="J134" s="18"/>
    </row>
    <row r="135" spans="2:10" hidden="1">
      <c r="B135" s="14">
        <v>336</v>
      </c>
      <c r="C135" s="15" t="s">
        <v>191</v>
      </c>
      <c r="D135" s="15" t="s">
        <v>193</v>
      </c>
      <c r="E135" s="16">
        <f>+'[1]2014'!M135-'[1]2014'!L135</f>
        <v>7854846</v>
      </c>
      <c r="F135" s="16">
        <f>+'[1]2015'!AL135-'[1]2015'!AK135</f>
        <v>8282108</v>
      </c>
      <c r="G135" s="16">
        <f>+'[1]2016'!AT135-'[1]2016'!AS135</f>
        <v>8308726</v>
      </c>
      <c r="H135" s="16">
        <f>+'[1]2017'!AJ135-'[1]2017'!AI135</f>
        <v>8364526.3279513977</v>
      </c>
      <c r="I135" s="17">
        <f t="shared" si="1"/>
        <v>6.4887373724627828E-2</v>
      </c>
      <c r="J135" s="18"/>
    </row>
    <row r="136" spans="2:10" hidden="1">
      <c r="B136" s="14">
        <v>337</v>
      </c>
      <c r="C136" s="15" t="s">
        <v>191</v>
      </c>
      <c r="D136" s="15" t="s">
        <v>194</v>
      </c>
      <c r="E136" s="16">
        <f>+'[1]2014'!M136-'[1]2014'!L136</f>
        <v>6663810.29</v>
      </c>
      <c r="F136" s="16">
        <f>+'[1]2015'!AL136-'[1]2015'!AK136</f>
        <v>7141894</v>
      </c>
      <c r="G136" s="16">
        <f>+'[1]2016'!AT136-'[1]2016'!AS136</f>
        <v>7164248</v>
      </c>
      <c r="H136" s="16">
        <f>+'[1]2017'!AJ136-'[1]2017'!AI136</f>
        <v>7211110.7853490952</v>
      </c>
      <c r="I136" s="17">
        <f t="shared" ref="I136:I199" si="2">+H136/E136-1</f>
        <v>8.213026354762798E-2</v>
      </c>
      <c r="J136" s="18"/>
    </row>
    <row r="137" spans="2:10" hidden="1">
      <c r="B137" s="14">
        <v>338</v>
      </c>
      <c r="C137" s="15" t="s">
        <v>195</v>
      </c>
      <c r="D137" s="15" t="s">
        <v>196</v>
      </c>
      <c r="E137" s="16">
        <f>+'[1]2014'!M137-'[1]2014'!L137</f>
        <v>3148127.97</v>
      </c>
      <c r="F137" s="16">
        <f>+'[1]2015'!AL137-'[1]2015'!AK137</f>
        <v>3331410</v>
      </c>
      <c r="G137" s="16">
        <f>+'[1]2016'!AT137-'[1]2016'!AS137</f>
        <v>3342208</v>
      </c>
      <c r="H137" s="16">
        <f>+'[1]2017'!AJ137-'[1]2017'!AI137</f>
        <v>3364845.6607680684</v>
      </c>
      <c r="I137" s="17">
        <f t="shared" si="2"/>
        <v>6.8840178300651589E-2</v>
      </c>
      <c r="J137" s="18"/>
    </row>
    <row r="138" spans="2:10" hidden="1">
      <c r="B138" s="14">
        <v>339</v>
      </c>
      <c r="C138" s="15" t="s">
        <v>195</v>
      </c>
      <c r="D138" s="15" t="s">
        <v>197</v>
      </c>
      <c r="E138" s="16">
        <f>+'[1]2014'!M138-'[1]2014'!L138</f>
        <v>3553229</v>
      </c>
      <c r="F138" s="16">
        <f>+'[1]2015'!AL138-'[1]2015'!AK138</f>
        <v>3630442</v>
      </c>
      <c r="G138" s="16">
        <f>+'[1]2016'!AT138-'[1]2016'!AS138</f>
        <v>3642131</v>
      </c>
      <c r="H138" s="16">
        <f>+'[1]2017'!AJ138-'[1]2017'!AI138</f>
        <v>3660498.9203523309</v>
      </c>
      <c r="I138" s="17">
        <f t="shared" si="2"/>
        <v>3.0189419356965397E-2</v>
      </c>
      <c r="J138" s="18"/>
    </row>
    <row r="139" spans="2:10" hidden="1">
      <c r="B139" s="14">
        <v>340</v>
      </c>
      <c r="C139" s="15" t="s">
        <v>195</v>
      </c>
      <c r="D139" s="15" t="s">
        <v>198</v>
      </c>
      <c r="E139" s="16">
        <f>+'[1]2014'!M139-'[1]2014'!L139</f>
        <v>5970922.3899999997</v>
      </c>
      <c r="F139" s="16">
        <f>+'[1]2015'!AL139-'[1]2015'!AK139</f>
        <v>6265400</v>
      </c>
      <c r="G139" s="16">
        <f>+'[1]2016'!AT139-'[1]2016'!AS139</f>
        <v>6285935</v>
      </c>
      <c r="H139" s="16">
        <f>+'[1]2017'!AJ139-'[1]2017'!AI139</f>
        <v>6328986.9768207232</v>
      </c>
      <c r="I139" s="17">
        <f t="shared" si="2"/>
        <v>5.9968052410194428E-2</v>
      </c>
      <c r="J139" s="18"/>
    </row>
    <row r="140" spans="2:10" hidden="1">
      <c r="B140" s="14">
        <v>341</v>
      </c>
      <c r="C140" s="15" t="s">
        <v>195</v>
      </c>
      <c r="D140" s="15" t="s">
        <v>199</v>
      </c>
      <c r="E140" s="16">
        <f>+'[1]2014'!M140-'[1]2014'!L140</f>
        <v>4271359.42</v>
      </c>
      <c r="F140" s="16">
        <f>+'[1]2015'!AL140-'[1]2015'!AK140</f>
        <v>4730021</v>
      </c>
      <c r="G140" s="16">
        <f>+'[1]2016'!AT140-'[1]2016'!AS140</f>
        <v>4745726</v>
      </c>
      <c r="H140" s="16">
        <f>+'[1]2017'!AJ140-'[1]2017'!AI140</f>
        <v>4778649.805300748</v>
      </c>
      <c r="I140" s="17">
        <f t="shared" si="2"/>
        <v>0.11876555808566169</v>
      </c>
      <c r="J140" s="18"/>
    </row>
    <row r="141" spans="2:10" hidden="1">
      <c r="B141" s="14">
        <v>342</v>
      </c>
      <c r="C141" s="15" t="s">
        <v>195</v>
      </c>
      <c r="D141" s="15" t="s">
        <v>200</v>
      </c>
      <c r="E141" s="16">
        <f>+'[1]2014'!M141-'[1]2014'!L141</f>
        <v>3760672.33</v>
      </c>
      <c r="F141" s="16">
        <f>+'[1]2015'!AL141-'[1]2015'!AK141</f>
        <v>3894657</v>
      </c>
      <c r="G141" s="16">
        <f>+'[1]2016'!AT141-'[1]2016'!AS141</f>
        <v>3908144</v>
      </c>
      <c r="H141" s="16">
        <f>+'[1]2017'!AJ141-'[1]2017'!AI141</f>
        <v>3936418.5800069347</v>
      </c>
      <c r="I141" s="17">
        <f t="shared" si="2"/>
        <v>4.6732667615031032E-2</v>
      </c>
      <c r="J141" s="18"/>
    </row>
    <row r="142" spans="2:10" hidden="1">
      <c r="B142" s="14">
        <v>343</v>
      </c>
      <c r="C142" s="15" t="s">
        <v>195</v>
      </c>
      <c r="D142" s="15" t="s">
        <v>201</v>
      </c>
      <c r="E142" s="16">
        <f>+'[1]2014'!M142-'[1]2014'!L142</f>
        <v>5736489.7400000002</v>
      </c>
      <c r="F142" s="16">
        <f>+'[1]2015'!AL142-'[1]2015'!AK142</f>
        <v>5594487</v>
      </c>
      <c r="G142" s="16">
        <f>+'[1]2016'!AT142-'[1]2016'!AS142</f>
        <v>5614911</v>
      </c>
      <c r="H142" s="16">
        <f>+'[1]2017'!AJ142-'[1]2017'!AI142</f>
        <v>5657728.1311185136</v>
      </c>
      <c r="I142" s="17">
        <f t="shared" si="2"/>
        <v>-1.3729931099203285E-2</v>
      </c>
      <c r="J142" s="18"/>
    </row>
    <row r="143" spans="2:10" hidden="1">
      <c r="B143" s="14">
        <v>344</v>
      </c>
      <c r="C143" s="15" t="s">
        <v>202</v>
      </c>
      <c r="D143" s="15" t="s">
        <v>203</v>
      </c>
      <c r="E143" s="16">
        <f>+'[1]2014'!M143-'[1]2014'!L143</f>
        <v>3004569.2</v>
      </c>
      <c r="F143" s="16">
        <f>+'[1]2015'!AL143-'[1]2015'!AK143</f>
        <v>3394922</v>
      </c>
      <c r="G143" s="16">
        <f>+'[1]2016'!AT143-'[1]2016'!AS143</f>
        <v>3406018</v>
      </c>
      <c r="H143" s="16">
        <f>+'[1]2017'!AJ143-'[1]2017'!AI143</f>
        <v>3429277.1239196453</v>
      </c>
      <c r="I143" s="17">
        <f t="shared" si="2"/>
        <v>0.14135401638266321</v>
      </c>
      <c r="J143" s="18"/>
    </row>
    <row r="144" spans="2:10" hidden="1">
      <c r="B144" s="14">
        <v>345</v>
      </c>
      <c r="C144" s="15" t="s">
        <v>204</v>
      </c>
      <c r="D144" s="15" t="s">
        <v>205</v>
      </c>
      <c r="E144" s="16">
        <f>+'[1]2014'!M144-'[1]2014'!L144</f>
        <v>20729755.600000001</v>
      </c>
      <c r="F144" s="16">
        <f>+'[1]2015'!AL144-'[1]2015'!AK144</f>
        <v>21914746</v>
      </c>
      <c r="G144" s="16">
        <f>+'[1]2016'!AT144-'[1]2016'!AS144</f>
        <v>21964066</v>
      </c>
      <c r="H144" s="16">
        <f>+'[1]2017'!AJ144-'[1]2017'!AI144</f>
        <v>22124613.013668288</v>
      </c>
      <c r="I144" s="17">
        <f t="shared" si="2"/>
        <v>6.7287692174638369E-2</v>
      </c>
      <c r="J144" s="18"/>
    </row>
    <row r="145" spans="2:10" hidden="1">
      <c r="B145" s="14">
        <v>346</v>
      </c>
      <c r="C145" s="15" t="s">
        <v>202</v>
      </c>
      <c r="D145" s="15" t="s">
        <v>206</v>
      </c>
      <c r="E145" s="16">
        <f>+'[1]2014'!M145-'[1]2014'!L145</f>
        <v>4329998.12</v>
      </c>
      <c r="F145" s="16">
        <f>+'[1]2015'!AL145-'[1]2015'!AK145</f>
        <v>4720452</v>
      </c>
      <c r="G145" s="16">
        <f>+'[1]2016'!AT145-'[1]2016'!AS145</f>
        <v>4738990</v>
      </c>
      <c r="H145" s="16">
        <f>+'[1]2017'!AJ145-'[1]2017'!AI145</f>
        <v>4490371.6458733045</v>
      </c>
      <c r="I145" s="17">
        <f t="shared" si="2"/>
        <v>3.7037781871670727E-2</v>
      </c>
      <c r="J145" s="18"/>
    </row>
    <row r="146" spans="2:10" hidden="1">
      <c r="B146" s="14">
        <v>347</v>
      </c>
      <c r="C146" s="15" t="s">
        <v>207</v>
      </c>
      <c r="D146" s="15" t="s">
        <v>208</v>
      </c>
      <c r="E146" s="16">
        <f>+'[1]2014'!M146-'[1]2014'!L146</f>
        <v>2897193</v>
      </c>
      <c r="F146" s="16">
        <f>+'[1]2015'!AL146-'[1]2015'!AK146</f>
        <v>2897322</v>
      </c>
      <c r="G146" s="16">
        <f>+'[1]2016'!AT146-'[1]2016'!AS146</f>
        <v>2908029</v>
      </c>
      <c r="H146" s="16">
        <f>+'[1]2017'!AJ146-'[1]2017'!AI146</f>
        <v>2930472.1158489822</v>
      </c>
      <c r="I146" s="17">
        <f t="shared" si="2"/>
        <v>1.1486675499002841E-2</v>
      </c>
      <c r="J146" s="18"/>
    </row>
    <row r="147" spans="2:10" hidden="1">
      <c r="B147" s="14">
        <v>348</v>
      </c>
      <c r="C147" s="15" t="s">
        <v>209</v>
      </c>
      <c r="D147" s="15" t="s">
        <v>210</v>
      </c>
      <c r="E147" s="16">
        <f>+'[1]2014'!M147-'[1]2014'!L147</f>
        <v>8032356.5</v>
      </c>
      <c r="F147" s="16">
        <f>+'[1]2015'!AL147-'[1]2015'!AK147</f>
        <v>8414587</v>
      </c>
      <c r="G147" s="16">
        <f>+'[1]2016'!AT147-'[1]2016'!AS147</f>
        <v>8445138</v>
      </c>
      <c r="H147" s="16">
        <f>+'[1]2017'!AJ147-'[1]2017'!AI147</f>
        <v>8506378.808077015</v>
      </c>
      <c r="I147" s="17">
        <f t="shared" si="2"/>
        <v>5.9014102284555614E-2</v>
      </c>
      <c r="J147" s="18"/>
    </row>
    <row r="148" spans="2:10" hidden="1">
      <c r="B148" s="14">
        <v>349</v>
      </c>
      <c r="C148" s="15" t="s">
        <v>211</v>
      </c>
      <c r="D148" s="15" t="s">
        <v>212</v>
      </c>
      <c r="E148" s="16">
        <f>+'[1]2014'!M148-'[1]2014'!L148</f>
        <v>2175580.35</v>
      </c>
      <c r="F148" s="16">
        <f>+'[1]2015'!AL148-'[1]2015'!AK148</f>
        <v>2110347</v>
      </c>
      <c r="G148" s="16">
        <f>+'[1]2016'!AT148-'[1]2016'!AS148</f>
        <v>2118079</v>
      </c>
      <c r="H148" s="16">
        <f>+'[1]2017'!AJ148-'[1]2017'!AI148</f>
        <v>2134286.577163781</v>
      </c>
      <c r="I148" s="17">
        <f t="shared" si="2"/>
        <v>-1.8980578141468807E-2</v>
      </c>
      <c r="J148" s="18"/>
    </row>
    <row r="149" spans="2:10">
      <c r="B149" s="14">
        <v>350</v>
      </c>
      <c r="C149" s="15" t="s">
        <v>211</v>
      </c>
      <c r="D149" s="15" t="s">
        <v>213</v>
      </c>
      <c r="E149" s="16">
        <f>+'[1]2014'!M149-'[1]2014'!L149</f>
        <v>2236896.59</v>
      </c>
      <c r="F149" s="16">
        <f>+'[1]2015'!AL149-'[1]2015'!AK149</f>
        <v>2353238</v>
      </c>
      <c r="G149" s="16">
        <f>+'[1]2016'!AT149-'[1]2016'!AS149</f>
        <v>2362965</v>
      </c>
      <c r="H149" s="16">
        <f>+'[1]2017'!AJ149-'[1]2017'!AI149</f>
        <v>2383355.9790251087</v>
      </c>
      <c r="I149" s="17">
        <f t="shared" si="2"/>
        <v>6.5474367335464967E-2</v>
      </c>
      <c r="J149" s="18"/>
    </row>
    <row r="150" spans="2:10" hidden="1">
      <c r="B150" s="14">
        <v>351</v>
      </c>
      <c r="C150" s="15" t="s">
        <v>211</v>
      </c>
      <c r="D150" s="15" t="s">
        <v>214</v>
      </c>
      <c r="E150" s="16">
        <f>+'[1]2014'!M150-'[1]2014'!L150</f>
        <v>2104267.9300000002</v>
      </c>
      <c r="F150" s="16">
        <f>+'[1]2015'!AL150-'[1]2015'!AK150</f>
        <v>1998902</v>
      </c>
      <c r="G150" s="16">
        <f>+'[1]2016'!AT150-'[1]2016'!AS150</f>
        <v>2007164</v>
      </c>
      <c r="H150" s="16">
        <f>+'[1]2017'!AJ150-'[1]2017'!AI150</f>
        <v>2024485.1726597296</v>
      </c>
      <c r="I150" s="17">
        <f t="shared" si="2"/>
        <v>-3.7914733291720348E-2</v>
      </c>
      <c r="J150" s="18"/>
    </row>
    <row r="151" spans="2:10" hidden="1">
      <c r="B151" s="14">
        <v>352</v>
      </c>
      <c r="C151" s="15" t="s">
        <v>215</v>
      </c>
      <c r="D151" s="15" t="s">
        <v>216</v>
      </c>
      <c r="E151" s="16">
        <f>+'[1]2014'!M151-'[1]2014'!L151</f>
        <v>6915638.54</v>
      </c>
      <c r="F151" s="16">
        <f>+'[1]2015'!AL151-'[1]2015'!AK151</f>
        <v>7039497</v>
      </c>
      <c r="G151" s="16">
        <f>+'[1]2016'!AT151-'[1]2016'!AS151</f>
        <v>7069431</v>
      </c>
      <c r="H151" s="16">
        <f>+'[1]2017'!AJ151-'[1]2017'!AI151</f>
        <v>7007408.7003309838</v>
      </c>
      <c r="I151" s="17">
        <f t="shared" si="2"/>
        <v>1.3269947496559631E-2</v>
      </c>
      <c r="J151" s="18"/>
    </row>
    <row r="152" spans="2:10" hidden="1">
      <c r="B152" s="14">
        <v>353</v>
      </c>
      <c r="C152" s="15" t="s">
        <v>217</v>
      </c>
      <c r="D152" s="15" t="s">
        <v>218</v>
      </c>
      <c r="E152" s="16">
        <f>+'[1]2014'!M152-'[1]2014'!L152</f>
        <v>9996062.2799999993</v>
      </c>
      <c r="F152" s="16">
        <f>+'[1]2015'!AL152-'[1]2015'!AK152</f>
        <v>10646283</v>
      </c>
      <c r="G152" s="16">
        <f>+'[1]2016'!AT152-'[1]2016'!AS152</f>
        <v>10680305</v>
      </c>
      <c r="H152" s="16">
        <f>+'[1]2017'!AJ152-'[1]2017'!AI152</f>
        <v>10751627.276193624</v>
      </c>
      <c r="I152" s="17">
        <f t="shared" si="2"/>
        <v>7.5586263373463636E-2</v>
      </c>
      <c r="J152" s="18"/>
    </row>
    <row r="153" spans="2:10" hidden="1">
      <c r="B153" s="14">
        <v>355</v>
      </c>
      <c r="C153" s="15" t="s">
        <v>219</v>
      </c>
      <c r="D153" s="15" t="s">
        <v>220</v>
      </c>
      <c r="E153" s="16">
        <f>+'[1]2014'!M153-'[1]2014'!L153</f>
        <v>2796545</v>
      </c>
      <c r="F153" s="16">
        <f>+'[1]2015'!AL153-'[1]2015'!AK153</f>
        <v>2813605</v>
      </c>
      <c r="G153" s="16">
        <f>+'[1]2016'!AT153-'[1]2016'!AS153</f>
        <v>2824931</v>
      </c>
      <c r="H153" s="16">
        <f>+'[1]2017'!AJ153-'[1]2017'!AI153</f>
        <v>2848672.8751668865</v>
      </c>
      <c r="I153" s="17">
        <f t="shared" si="2"/>
        <v>1.8640098824401763E-2</v>
      </c>
      <c r="J153" s="18"/>
    </row>
    <row r="154" spans="2:10" hidden="1">
      <c r="B154" s="14">
        <v>356</v>
      </c>
      <c r="C154" s="15" t="s">
        <v>217</v>
      </c>
      <c r="D154" s="15" t="s">
        <v>221</v>
      </c>
      <c r="E154" s="16">
        <f>+'[1]2014'!M154-'[1]2014'!L154</f>
        <v>3877881.43</v>
      </c>
      <c r="F154" s="16">
        <f>+'[1]2015'!AL154-'[1]2015'!AK154</f>
        <v>3946605</v>
      </c>
      <c r="G154" s="16">
        <f>+'[1]2016'!AT154-'[1]2016'!AS154</f>
        <v>3959498</v>
      </c>
      <c r="H154" s="16">
        <f>+'[1]2017'!AJ154-'[1]2017'!AI154</f>
        <v>3986528.7176017929</v>
      </c>
      <c r="I154" s="17">
        <f t="shared" si="2"/>
        <v>2.8017176276014411E-2</v>
      </c>
      <c r="J154" s="18"/>
    </row>
    <row r="155" spans="2:10" hidden="1">
      <c r="B155" s="14">
        <v>357</v>
      </c>
      <c r="C155" s="15" t="s">
        <v>217</v>
      </c>
      <c r="D155" s="15" t="s">
        <v>222</v>
      </c>
      <c r="E155" s="16">
        <f>+'[1]2014'!M155-'[1]2014'!L155</f>
        <v>4691250.21</v>
      </c>
      <c r="F155" s="16">
        <f>+'[1]2015'!AL155-'[1]2015'!AK155</f>
        <v>4895757</v>
      </c>
      <c r="G155" s="16">
        <f>+'[1]2016'!AT155-'[1]2016'!AS155</f>
        <v>4911229</v>
      </c>
      <c r="H155" s="16">
        <f>+'[1]2017'!AJ155-'[1]2017'!AI155</f>
        <v>4943666.8517257627</v>
      </c>
      <c r="I155" s="17">
        <f t="shared" si="2"/>
        <v>5.3805836488470371E-2</v>
      </c>
      <c r="J155" s="18"/>
    </row>
    <row r="156" spans="2:10" hidden="1">
      <c r="B156" s="14">
        <v>358</v>
      </c>
      <c r="C156" s="15" t="s">
        <v>217</v>
      </c>
      <c r="D156" s="15" t="s">
        <v>223</v>
      </c>
      <c r="E156" s="16">
        <f>+'[1]2014'!M156-'[1]2014'!L156</f>
        <v>2825055.05</v>
      </c>
      <c r="F156" s="16">
        <f>+'[1]2015'!AL156-'[1]2015'!AK156</f>
        <v>2880247</v>
      </c>
      <c r="G156" s="16">
        <f>+'[1]2016'!AT156-'[1]2016'!AS156</f>
        <v>2920802</v>
      </c>
      <c r="H156" s="16">
        <f>+'[1]2017'!AJ156-'[1]2017'!AI156</f>
        <v>2954134.9594834591</v>
      </c>
      <c r="I156" s="17">
        <f t="shared" si="2"/>
        <v>4.5691112986792737E-2</v>
      </c>
      <c r="J156" s="18"/>
    </row>
    <row r="157" spans="2:10" hidden="1">
      <c r="B157" s="14">
        <v>359</v>
      </c>
      <c r="C157" s="15" t="s">
        <v>217</v>
      </c>
      <c r="D157" s="15" t="s">
        <v>224</v>
      </c>
      <c r="E157" s="16">
        <f>+'[1]2014'!M157-'[1]2014'!L157</f>
        <v>1463111.54</v>
      </c>
      <c r="F157" s="16">
        <f>+'[1]2015'!AL157-'[1]2015'!AK157</f>
        <v>1441879</v>
      </c>
      <c r="G157" s="16">
        <f>+'[1]2016'!AT157-'[1]2016'!AS157</f>
        <v>1447452</v>
      </c>
      <c r="H157" s="16">
        <f>+'[1]2017'!AJ157-'[1]2017'!AI157</f>
        <v>1459136.609555318</v>
      </c>
      <c r="I157" s="17">
        <f t="shared" si="2"/>
        <v>-2.7167651515358493E-3</v>
      </c>
      <c r="J157" s="18"/>
    </row>
    <row r="158" spans="2:10" hidden="1">
      <c r="B158" s="14">
        <v>360</v>
      </c>
      <c r="C158" s="15" t="s">
        <v>217</v>
      </c>
      <c r="D158" s="15" t="s">
        <v>225</v>
      </c>
      <c r="E158" s="16">
        <f>+'[1]2014'!M158-'[1]2014'!L158</f>
        <v>2081218</v>
      </c>
      <c r="F158" s="16">
        <f>+'[1]2015'!AL158-'[1]2015'!AK158</f>
        <v>2170658</v>
      </c>
      <c r="G158" s="16">
        <f>+'[1]2016'!AT158-'[1]2016'!AS158</f>
        <v>2178200</v>
      </c>
      <c r="H158" s="16">
        <f>+'[1]2017'!AJ158-'[1]2017'!AI158</f>
        <v>2194010.4290125691</v>
      </c>
      <c r="I158" s="17">
        <f t="shared" si="2"/>
        <v>5.4195393761042432E-2</v>
      </c>
      <c r="J158" s="18"/>
    </row>
    <row r="159" spans="2:10" hidden="1">
      <c r="B159" s="14">
        <v>361</v>
      </c>
      <c r="C159" s="15" t="s">
        <v>226</v>
      </c>
      <c r="D159" s="15" t="s">
        <v>227</v>
      </c>
      <c r="E159" s="16">
        <f>+'[1]2014'!M159-'[1]2014'!L159</f>
        <v>5568300</v>
      </c>
      <c r="F159" s="16">
        <f>+'[1]2015'!AL159-'[1]2015'!AK159</f>
        <v>5708046</v>
      </c>
      <c r="G159" s="16">
        <f>+'[1]2016'!AT159-'[1]2016'!AS159</f>
        <v>5731311</v>
      </c>
      <c r="H159" s="16">
        <f>+'[1]2017'!AJ159-'[1]2017'!AI159</f>
        <v>5780080.7890641252</v>
      </c>
      <c r="I159" s="17">
        <f t="shared" si="2"/>
        <v>3.8033293655895806E-2</v>
      </c>
      <c r="J159" s="18"/>
    </row>
    <row r="160" spans="2:10" hidden="1">
      <c r="B160" s="14">
        <v>362</v>
      </c>
      <c r="C160" s="15" t="s">
        <v>202</v>
      </c>
      <c r="D160" s="15" t="s">
        <v>228</v>
      </c>
      <c r="E160" s="16">
        <f>+'[1]2014'!M160-'[1]2014'!L160</f>
        <v>5875295.0999999996</v>
      </c>
      <c r="F160" s="16">
        <f>+'[1]2015'!AL160-'[1]2015'!AK160</f>
        <v>5767600</v>
      </c>
      <c r="G160" s="16">
        <f>+'[1]2016'!AT160-'[1]2016'!AS160</f>
        <v>5793197</v>
      </c>
      <c r="H160" s="16">
        <f>+'[1]2017'!AJ160-'[1]2017'!AI160</f>
        <v>5840731.4050255883</v>
      </c>
      <c r="I160" s="17">
        <f t="shared" si="2"/>
        <v>-5.8828866271604108E-3</v>
      </c>
      <c r="J160" s="18"/>
    </row>
    <row r="161" spans="2:10" hidden="1">
      <c r="B161" s="14">
        <v>363</v>
      </c>
      <c r="C161" s="15" t="s">
        <v>229</v>
      </c>
      <c r="D161" s="15" t="s">
        <v>230</v>
      </c>
      <c r="E161" s="16">
        <f>+'[1]2014'!M161-'[1]2014'!L161</f>
        <v>5702274.3700000001</v>
      </c>
      <c r="F161" s="16">
        <f>+'[1]2015'!AL161-'[1]2015'!AK161</f>
        <v>5884700</v>
      </c>
      <c r="G161" s="16">
        <f>+'[1]2016'!AT161-'[1]2016'!AS161</f>
        <v>5901099</v>
      </c>
      <c r="H161" s="16">
        <f>+'[1]2017'!AJ161-'[1]2017'!AI161</f>
        <v>5951957.1087850584</v>
      </c>
      <c r="I161" s="17">
        <f t="shared" si="2"/>
        <v>4.3786517902164368E-2</v>
      </c>
      <c r="J161" s="18"/>
    </row>
    <row r="162" spans="2:10" hidden="1">
      <c r="B162" s="14">
        <v>364</v>
      </c>
      <c r="C162" s="15" t="s">
        <v>231</v>
      </c>
      <c r="D162" s="15" t="s">
        <v>232</v>
      </c>
      <c r="E162" s="16">
        <f>+'[1]2014'!M162-'[1]2014'!L162</f>
        <v>4522321.21</v>
      </c>
      <c r="F162" s="16">
        <f>+'[1]2015'!AL162-'[1]2015'!AK162</f>
        <v>4583709</v>
      </c>
      <c r="G162" s="16">
        <f>+'[1]2016'!AT162-'[1]2016'!AS162</f>
        <v>4601944</v>
      </c>
      <c r="H162" s="16">
        <f>+'[1]2017'!AJ162-'[1]2017'!AI162</f>
        <v>4640169.4445422273</v>
      </c>
      <c r="I162" s="17">
        <f t="shared" si="2"/>
        <v>2.6059235748587373E-2</v>
      </c>
      <c r="J162" s="18"/>
    </row>
    <row r="163" spans="2:10" hidden="1">
      <c r="B163" s="14">
        <v>365</v>
      </c>
      <c r="C163" s="15" t="s">
        <v>233</v>
      </c>
      <c r="D163" s="15" t="s">
        <v>234</v>
      </c>
      <c r="E163" s="16">
        <f>+'[1]2014'!M163-'[1]2014'!L163</f>
        <v>7661264.5300000003</v>
      </c>
      <c r="F163" s="16">
        <f>+'[1]2015'!AL163-'[1]2015'!AK163</f>
        <v>7435197</v>
      </c>
      <c r="G163" s="16">
        <f>+'[1]2016'!AT163-'[1]2016'!AS163</f>
        <v>7461044</v>
      </c>
      <c r="H163" s="16">
        <f>+'[1]2017'!AJ163-'[1]2017'!AI163</f>
        <v>7515230.2794041038</v>
      </c>
      <c r="I163" s="17">
        <f t="shared" si="2"/>
        <v>-1.9061376881591152E-2</v>
      </c>
      <c r="J163" s="18"/>
    </row>
    <row r="164" spans="2:10">
      <c r="B164" s="14">
        <v>366</v>
      </c>
      <c r="C164" s="15" t="s">
        <v>235</v>
      </c>
      <c r="D164" s="15" t="s">
        <v>236</v>
      </c>
      <c r="E164" s="16">
        <f>+'[1]2014'!M164-'[1]2014'!L164</f>
        <v>3556573</v>
      </c>
      <c r="F164" s="16">
        <f>+'[1]2015'!AL164-'[1]2015'!AK164</f>
        <v>3555511</v>
      </c>
      <c r="G164" s="16">
        <f>+'[1]2016'!AT164-'[1]2016'!AS164</f>
        <v>3568379</v>
      </c>
      <c r="H164" s="16">
        <f>+'[1]2017'!AJ164-'[1]2017'!AI164</f>
        <v>3595353.6325183506</v>
      </c>
      <c r="I164" s="17">
        <f t="shared" si="2"/>
        <v>1.0903932667303717E-2</v>
      </c>
      <c r="J164" s="18"/>
    </row>
    <row r="165" spans="2:10" hidden="1">
      <c r="B165" s="14">
        <v>367</v>
      </c>
      <c r="C165" s="15" t="s">
        <v>237</v>
      </c>
      <c r="D165" s="15" t="s">
        <v>238</v>
      </c>
      <c r="E165" s="16">
        <f>+'[1]2014'!M165-'[1]2014'!L165</f>
        <v>8198578.3300000001</v>
      </c>
      <c r="F165" s="16">
        <f>+'[1]2015'!AL165-'[1]2015'!AK165</f>
        <v>9302425</v>
      </c>
      <c r="G165" s="16">
        <f>+'[1]2016'!AT165-'[1]2016'!AS165</f>
        <v>9332213</v>
      </c>
      <c r="H165" s="16">
        <f>+'[1]2017'!AJ165-'[1]2017'!AI165</f>
        <v>9357061.0569042563</v>
      </c>
      <c r="I165" s="17">
        <f t="shared" si="2"/>
        <v>0.14130287963038302</v>
      </c>
      <c r="J165" s="18"/>
    </row>
    <row r="166" spans="2:10" hidden="1">
      <c r="B166" s="14">
        <v>368</v>
      </c>
      <c r="C166" s="15" t="s">
        <v>237</v>
      </c>
      <c r="D166" s="15" t="s">
        <v>239</v>
      </c>
      <c r="E166" s="16">
        <f>+'[1]2014'!M166-'[1]2014'!L166</f>
        <v>10854692</v>
      </c>
      <c r="F166" s="16">
        <f>+'[1]2015'!AL166-'[1]2015'!AK166</f>
        <v>11027124</v>
      </c>
      <c r="G166" s="16">
        <f>+'[1]2016'!AT166-'[1]2016'!AS166</f>
        <v>11066561</v>
      </c>
      <c r="H166" s="16">
        <f>+'[1]2017'!AJ166-'[1]2017'!AI166</f>
        <v>11149236.78334599</v>
      </c>
      <c r="I166" s="17">
        <f t="shared" si="2"/>
        <v>2.7135250207559025E-2</v>
      </c>
      <c r="J166" s="18"/>
    </row>
    <row r="167" spans="2:10">
      <c r="B167" s="14">
        <v>369</v>
      </c>
      <c r="C167" s="15" t="s">
        <v>240</v>
      </c>
      <c r="D167" s="15" t="s">
        <v>241</v>
      </c>
      <c r="E167" s="16">
        <f>+'[1]2014'!M167-'[1]2014'!L167</f>
        <v>1977009.9</v>
      </c>
      <c r="F167" s="16">
        <f>+'[1]2015'!AL167-'[1]2015'!AK167</f>
        <v>1995013</v>
      </c>
      <c r="G167" s="16">
        <f>+'[1]2016'!AT167-'[1]2016'!AS167</f>
        <v>2002566</v>
      </c>
      <c r="H167" s="16">
        <f>+'[1]2017'!AJ167-'[1]2017'!AI167</f>
        <v>2018399.6426825181</v>
      </c>
      <c r="I167" s="17">
        <f t="shared" si="2"/>
        <v>2.0935526262422011E-2</v>
      </c>
      <c r="J167" s="18"/>
    </row>
    <row r="168" spans="2:10" hidden="1">
      <c r="B168" s="14">
        <v>371</v>
      </c>
      <c r="C168" s="15" t="s">
        <v>11</v>
      </c>
      <c r="D168" s="15" t="s">
        <v>242</v>
      </c>
      <c r="E168" s="16">
        <f>+'[1]2014'!M168-'[1]2014'!L168</f>
        <v>1968623.6</v>
      </c>
      <c r="F168" s="16">
        <f>+'[1]2015'!AL168-'[1]2015'!AK168</f>
        <v>2044703</v>
      </c>
      <c r="G168" s="16">
        <f>+'[1]2016'!AT168-'[1]2016'!AS168</f>
        <v>2052309</v>
      </c>
      <c r="H168" s="16">
        <f>+'[1]2017'!AJ168-'[1]2017'!AI168</f>
        <v>2068252.1667565734</v>
      </c>
      <c r="I168" s="17">
        <f t="shared" si="2"/>
        <v>5.0608235498433185E-2</v>
      </c>
      <c r="J168" s="18"/>
    </row>
    <row r="169" spans="2:10" hidden="1">
      <c r="B169" s="14">
        <v>372</v>
      </c>
      <c r="C169" s="15" t="s">
        <v>204</v>
      </c>
      <c r="D169" s="15" t="s">
        <v>243</v>
      </c>
      <c r="E169" s="16">
        <f>+'[1]2014'!M169-'[1]2014'!L169</f>
        <v>4769049.5999999996</v>
      </c>
      <c r="F169" s="16">
        <f>+'[1]2015'!AL169-'[1]2015'!AK169</f>
        <v>5075208</v>
      </c>
      <c r="G169" s="16">
        <f>+'[1]2016'!AT169-'[1]2016'!AS169</f>
        <v>5091946</v>
      </c>
      <c r="H169" s="16">
        <f>+'[1]2017'!AJ169-'[1]2017'!AI169</f>
        <v>5127037.1130270092</v>
      </c>
      <c r="I169" s="17">
        <f t="shared" si="2"/>
        <v>7.5064749384659235E-2</v>
      </c>
      <c r="J169" s="18"/>
    </row>
    <row r="170" spans="2:10" hidden="1">
      <c r="B170" s="14">
        <v>373</v>
      </c>
      <c r="C170" s="15" t="s">
        <v>240</v>
      </c>
      <c r="D170" s="15" t="s">
        <v>244</v>
      </c>
      <c r="E170" s="16">
        <f>+'[1]2014'!M170-'[1]2014'!L170</f>
        <v>21048311</v>
      </c>
      <c r="F170" s="16">
        <f>+'[1]2015'!AL170-'[1]2015'!AK170</f>
        <v>22125151</v>
      </c>
      <c r="G170" s="16">
        <f>+'[1]2016'!AT170-'[1]2016'!AS170</f>
        <v>22152571</v>
      </c>
      <c r="H170" s="16">
        <f>+'[1]2017'!AJ170-'[1]2017'!AI170</f>
        <v>22318238.405932166</v>
      </c>
      <c r="I170" s="17">
        <f t="shared" si="2"/>
        <v>6.0333933964210607E-2</v>
      </c>
      <c r="J170" s="18"/>
    </row>
    <row r="171" spans="2:10">
      <c r="B171" s="14">
        <v>374</v>
      </c>
      <c r="C171" s="15" t="s">
        <v>245</v>
      </c>
      <c r="D171" s="15" t="s">
        <v>246</v>
      </c>
      <c r="E171" s="16">
        <f>+'[1]2014'!M171-'[1]2014'!L171</f>
        <v>3286034.98</v>
      </c>
      <c r="F171" s="16">
        <f>+'[1]2015'!AL171-'[1]2015'!AK171</f>
        <v>3614313</v>
      </c>
      <c r="G171" s="16">
        <f>+'[1]2016'!AT171-'[1]2016'!AS171</f>
        <v>3621622</v>
      </c>
      <c r="H171" s="16">
        <f>+'[1]2017'!AJ171-'[1]2017'!AI171</f>
        <v>3651382.8045564163</v>
      </c>
      <c r="I171" s="17">
        <f t="shared" si="2"/>
        <v>0.11118196451956708</v>
      </c>
      <c r="J171" s="18"/>
    </row>
    <row r="172" spans="2:10" hidden="1">
      <c r="B172" s="14">
        <v>375</v>
      </c>
      <c r="C172" s="15" t="s">
        <v>41</v>
      </c>
      <c r="D172" s="15" t="s">
        <v>247</v>
      </c>
      <c r="E172" s="16">
        <f>+'[1]2014'!M172-'[1]2014'!L172</f>
        <v>9206422</v>
      </c>
      <c r="F172" s="16">
        <f>+'[1]2015'!AL172-'[1]2015'!AK172</f>
        <v>9472166</v>
      </c>
      <c r="G172" s="16">
        <f>+'[1]2016'!AT172-'[1]2016'!AS172</f>
        <v>9457642</v>
      </c>
      <c r="H172" s="16">
        <f>+'[1]2017'!AJ172-'[1]2017'!AI172</f>
        <v>9411123.9369337615</v>
      </c>
      <c r="I172" s="17">
        <f t="shared" si="2"/>
        <v>2.2234689756102988E-2</v>
      </c>
      <c r="J172" s="18"/>
    </row>
    <row r="173" spans="2:10" hidden="1">
      <c r="B173" s="14">
        <v>376</v>
      </c>
      <c r="C173" s="15" t="s">
        <v>248</v>
      </c>
      <c r="D173" s="15" t="s">
        <v>249</v>
      </c>
      <c r="E173" s="16">
        <f>+'[1]2014'!M173-'[1]2014'!L173</f>
        <v>3758948.07</v>
      </c>
      <c r="F173" s="16">
        <f>+'[1]2015'!AL173-'[1]2015'!AK173</f>
        <v>4064930</v>
      </c>
      <c r="G173" s="16">
        <f>+'[1]2016'!AT173-'[1]2016'!AS173</f>
        <v>4078551</v>
      </c>
      <c r="H173" s="16">
        <f>+'[1]2017'!AJ173-'[1]2017'!AI173</f>
        <v>4107106.0638993336</v>
      </c>
      <c r="I173" s="17">
        <f t="shared" si="2"/>
        <v>9.2621123627103952E-2</v>
      </c>
      <c r="J173" s="18"/>
    </row>
    <row r="174" spans="2:10" hidden="1">
      <c r="B174" s="14">
        <v>377</v>
      </c>
      <c r="C174" s="15" t="s">
        <v>250</v>
      </c>
      <c r="D174" s="15" t="s">
        <v>251</v>
      </c>
      <c r="E174" s="16">
        <f>+'[1]2014'!M174-'[1]2014'!L174</f>
        <v>4626594.97</v>
      </c>
      <c r="F174" s="16">
        <f>+'[1]2015'!AL174-'[1]2015'!AK174</f>
        <v>4526534</v>
      </c>
      <c r="G174" s="16">
        <f>+'[1]2016'!AT174-'[1]2016'!AS174</f>
        <v>4543332</v>
      </c>
      <c r="H174" s="16">
        <f>+'[1]2017'!AJ174-'[1]2017'!AI174</f>
        <v>4578545.7440431844</v>
      </c>
      <c r="I174" s="17">
        <f t="shared" si="2"/>
        <v>-1.0385440322392303E-2</v>
      </c>
      <c r="J174" s="18"/>
    </row>
    <row r="175" spans="2:10" hidden="1">
      <c r="B175" s="14">
        <v>378</v>
      </c>
      <c r="C175" s="15" t="s">
        <v>252</v>
      </c>
      <c r="D175" s="15" t="s">
        <v>253</v>
      </c>
      <c r="E175" s="16">
        <f>+'[1]2014'!M175-'[1]2014'!L175</f>
        <v>4879343.28</v>
      </c>
      <c r="F175" s="16">
        <f>+'[1]2015'!AL175-'[1]2015'!AK175</f>
        <v>5041628</v>
      </c>
      <c r="G175" s="16">
        <f>+'[1]2016'!AT175-'[1]2016'!AS175</f>
        <v>5058979</v>
      </c>
      <c r="H175" s="16">
        <f>+'[1]2017'!AJ175-'[1]2017'!AI175</f>
        <v>5095354.6090765465</v>
      </c>
      <c r="I175" s="17">
        <f t="shared" si="2"/>
        <v>4.4270574272148089E-2</v>
      </c>
      <c r="J175" s="18"/>
    </row>
    <row r="176" spans="2:10" hidden="1">
      <c r="B176" s="14">
        <v>379</v>
      </c>
      <c r="C176" s="15" t="s">
        <v>254</v>
      </c>
      <c r="D176" s="15" t="s">
        <v>255</v>
      </c>
      <c r="E176" s="16">
        <f>+'[1]2014'!M176-'[1]2014'!L176</f>
        <v>8411870</v>
      </c>
      <c r="F176" s="16">
        <f>+'[1]2015'!AL176-'[1]2015'!AK176</f>
        <v>8732988</v>
      </c>
      <c r="G176" s="16">
        <f>+'[1]2016'!AT176-'[1]2016'!AS176</f>
        <v>8761140</v>
      </c>
      <c r="H176" s="16">
        <f>+'[1]2017'!AJ176-'[1]2017'!AI176</f>
        <v>8827045.5729058143</v>
      </c>
      <c r="I176" s="17">
        <f t="shared" si="2"/>
        <v>4.9355918827301615E-2</v>
      </c>
      <c r="J176" s="18"/>
    </row>
    <row r="177" spans="2:10" hidden="1">
      <c r="B177" s="14">
        <v>380</v>
      </c>
      <c r="C177" s="15" t="s">
        <v>231</v>
      </c>
      <c r="D177" s="15" t="s">
        <v>256</v>
      </c>
      <c r="E177" s="16">
        <f>+'[1]2014'!M177-'[1]2014'!L177</f>
        <v>3891092.48</v>
      </c>
      <c r="F177" s="16">
        <f>+'[1]2015'!AL177-'[1]2015'!AK177</f>
        <v>4127598</v>
      </c>
      <c r="G177" s="16">
        <f>+'[1]2016'!AT177-'[1]2016'!AS177</f>
        <v>4141778</v>
      </c>
      <c r="H177" s="16">
        <f>+'[1]2017'!AJ177-'[1]2017'!AI177</f>
        <v>4171503.2315811263</v>
      </c>
      <c r="I177" s="17">
        <f t="shared" si="2"/>
        <v>7.206478720884224E-2</v>
      </c>
      <c r="J177" s="18"/>
    </row>
    <row r="178" spans="2:10" hidden="1">
      <c r="B178" s="14">
        <v>381</v>
      </c>
      <c r="C178" s="15" t="s">
        <v>257</v>
      </c>
      <c r="D178" s="15" t="s">
        <v>258</v>
      </c>
      <c r="E178" s="16">
        <f>+'[1]2014'!M178-'[1]2014'!L178</f>
        <v>2622169.19</v>
      </c>
      <c r="F178" s="16">
        <f>+'[1]2015'!AL178-'[1]2015'!AK178</f>
        <v>2633903</v>
      </c>
      <c r="G178" s="16">
        <f>+'[1]2016'!AT178-'[1]2016'!AS178</f>
        <v>2583833</v>
      </c>
      <c r="H178" s="16">
        <f>+'[1]2017'!AJ178-'[1]2017'!AI178</f>
        <v>2586651.3240975449</v>
      </c>
      <c r="I178" s="17">
        <f t="shared" si="2"/>
        <v>-1.3545222801757961E-2</v>
      </c>
      <c r="J178" s="18"/>
    </row>
    <row r="179" spans="2:10" hidden="1">
      <c r="B179" s="14">
        <v>382</v>
      </c>
      <c r="C179" s="15" t="s">
        <v>259</v>
      </c>
      <c r="D179" s="15" t="s">
        <v>260</v>
      </c>
      <c r="E179" s="16">
        <f>+'[1]2014'!M179-'[1]2014'!L179</f>
        <v>7204895</v>
      </c>
      <c r="F179" s="16">
        <f>+'[1]2015'!AL179-'[1]2015'!AK179</f>
        <v>7345930</v>
      </c>
      <c r="G179" s="16">
        <f>+'[1]2016'!AT179-'[1]2016'!AS179</f>
        <v>7372535</v>
      </c>
      <c r="H179" s="16">
        <f>+'[1]2017'!AJ179-'[1]2017'!AI179</f>
        <v>7428309.5407639286</v>
      </c>
      <c r="I179" s="17">
        <f t="shared" si="2"/>
        <v>3.1008715708407797E-2</v>
      </c>
      <c r="J179" s="18"/>
    </row>
    <row r="180" spans="2:10">
      <c r="B180" s="14">
        <v>383</v>
      </c>
      <c r="C180" s="15" t="s">
        <v>252</v>
      </c>
      <c r="D180" s="15" t="s">
        <v>261</v>
      </c>
      <c r="E180" s="16">
        <f>+'[1]2014'!M180-'[1]2014'!L180</f>
        <v>30960179.66</v>
      </c>
      <c r="F180" s="16">
        <f>+'[1]2015'!AL180-'[1]2015'!AK180</f>
        <v>30871825</v>
      </c>
      <c r="G180" s="16">
        <f>+'[1]2016'!AT180-'[1]2016'!AS180</f>
        <v>31050074</v>
      </c>
      <c r="H180" s="16">
        <f>+'[1]2017'!AJ180-'[1]2017'!AI180</f>
        <v>31324651.629975364</v>
      </c>
      <c r="I180" s="17">
        <f t="shared" si="2"/>
        <v>1.1772282137181955E-2</v>
      </c>
      <c r="J180" s="18"/>
    </row>
    <row r="181" spans="2:10" hidden="1">
      <c r="B181" s="14">
        <v>384</v>
      </c>
      <c r="C181" s="15" t="s">
        <v>252</v>
      </c>
      <c r="D181" s="15" t="s">
        <v>73</v>
      </c>
      <c r="E181" s="16">
        <f>+'[1]2014'!M181-'[1]2014'!L181</f>
        <v>1549490</v>
      </c>
      <c r="F181" s="16">
        <f>+'[1]2015'!AL181-'[1]2015'!AK181</f>
        <v>1533370</v>
      </c>
      <c r="G181" s="16">
        <f>+'[1]2016'!AT181-'[1]2016'!AS181</f>
        <v>1539446</v>
      </c>
      <c r="H181" s="16">
        <f>+'[1]2017'!AJ181-'[1]2017'!AI181</f>
        <v>1552184.5408588625</v>
      </c>
      <c r="I181" s="17">
        <f t="shared" si="2"/>
        <v>1.7389856397023173E-3</v>
      </c>
      <c r="J181" s="18"/>
    </row>
    <row r="182" spans="2:10" hidden="1">
      <c r="B182" s="14">
        <v>385</v>
      </c>
      <c r="C182" s="15" t="s">
        <v>41</v>
      </c>
      <c r="D182" s="15" t="s">
        <v>262</v>
      </c>
      <c r="E182" s="16">
        <f>+'[1]2014'!M182-'[1]2014'!L182</f>
        <v>29276095</v>
      </c>
      <c r="F182" s="16">
        <f>+'[1]2015'!AL182-'[1]2015'!AK182</f>
        <v>31156981</v>
      </c>
      <c r="G182" s="16">
        <f>+'[1]2016'!AT182-'[1]2016'!AS182</f>
        <v>31448306</v>
      </c>
      <c r="H182" s="16">
        <f>+'[1]2017'!AJ182-'[1]2017'!AI182</f>
        <v>30830555.80856568</v>
      </c>
      <c r="I182" s="17">
        <f t="shared" si="2"/>
        <v>5.3096589847986264E-2</v>
      </c>
      <c r="J182" s="18"/>
    </row>
    <row r="183" spans="2:10" hidden="1">
      <c r="B183" s="14">
        <v>386</v>
      </c>
      <c r="C183" s="15" t="s">
        <v>263</v>
      </c>
      <c r="D183" s="15" t="s">
        <v>264</v>
      </c>
      <c r="E183" s="16">
        <f>+'[1]2014'!M183-'[1]2014'!L183</f>
        <v>2025911.12</v>
      </c>
      <c r="F183" s="16">
        <f>+'[1]2015'!AL183-'[1]2015'!AK183</f>
        <v>2074901</v>
      </c>
      <c r="G183" s="16">
        <f>+'[1]2016'!AT183-'[1]2016'!AS183</f>
        <v>2082394</v>
      </c>
      <c r="H183" s="16">
        <f>+'[1]2017'!AJ183-'[1]2017'!AI183</f>
        <v>2098102.2445787359</v>
      </c>
      <c r="I183" s="17">
        <f t="shared" si="2"/>
        <v>3.563390509388964E-2</v>
      </c>
      <c r="J183" s="18"/>
    </row>
    <row r="184" spans="2:10" hidden="1">
      <c r="B184" s="14">
        <v>387</v>
      </c>
      <c r="C184" s="15" t="s">
        <v>265</v>
      </c>
      <c r="D184" s="15" t="s">
        <v>266</v>
      </c>
      <c r="E184" s="16">
        <f>+'[1]2014'!M184-'[1]2014'!L184</f>
        <v>1723433</v>
      </c>
      <c r="F184" s="16">
        <f>+'[1]2015'!AL184-'[1]2015'!AK184</f>
        <v>1823958</v>
      </c>
      <c r="G184" s="16">
        <f>+'[1]2016'!AT184-'[1]2016'!AS184</f>
        <v>1831334</v>
      </c>
      <c r="H184" s="16">
        <f>+'[1]2017'!AJ184-'[1]2017'!AI184</f>
        <v>1846795.1932909461</v>
      </c>
      <c r="I184" s="17">
        <f t="shared" si="2"/>
        <v>7.1579338036898532E-2</v>
      </c>
      <c r="J184" s="18"/>
    </row>
    <row r="185" spans="2:10" hidden="1">
      <c r="B185" s="14">
        <v>388</v>
      </c>
      <c r="C185" s="15" t="s">
        <v>267</v>
      </c>
      <c r="D185" s="15" t="s">
        <v>268</v>
      </c>
      <c r="E185" s="16">
        <f>+'[1]2014'!M185-'[1]2014'!L185</f>
        <v>2648241</v>
      </c>
      <c r="F185" s="16">
        <f>+'[1]2015'!AL185-'[1]2015'!AK185</f>
        <v>2688865</v>
      </c>
      <c r="G185" s="16">
        <f>+'[1]2016'!AT185-'[1]2016'!AS185</f>
        <v>2699452</v>
      </c>
      <c r="H185" s="16">
        <f>+'[1]2017'!AJ185-'[1]2017'!AI185</f>
        <v>2721644.3013437735</v>
      </c>
      <c r="I185" s="17">
        <f t="shared" si="2"/>
        <v>2.7717757312787361E-2</v>
      </c>
      <c r="J185" s="18"/>
    </row>
    <row r="186" spans="2:10" hidden="1">
      <c r="B186" s="14">
        <v>389</v>
      </c>
      <c r="C186" s="15" t="s">
        <v>263</v>
      </c>
      <c r="D186" s="15" t="s">
        <v>269</v>
      </c>
      <c r="E186" s="16">
        <f>+'[1]2014'!M186-'[1]2014'!L186</f>
        <v>5210059</v>
      </c>
      <c r="F186" s="16">
        <f>+'[1]2015'!AL186-'[1]2015'!AK186</f>
        <v>5478718</v>
      </c>
      <c r="G186" s="16">
        <f>+'[1]2016'!AT186-'[1]2016'!AS186</f>
        <v>5497147</v>
      </c>
      <c r="H186" s="16">
        <f>+'[1]2017'!AJ186-'[1]2017'!AI186</f>
        <v>5535780.8022501376</v>
      </c>
      <c r="I186" s="17">
        <f t="shared" si="2"/>
        <v>6.2517872110495754E-2</v>
      </c>
      <c r="J186" s="18"/>
    </row>
    <row r="187" spans="2:10" hidden="1">
      <c r="B187" s="14">
        <v>390</v>
      </c>
      <c r="C187" s="15" t="s">
        <v>263</v>
      </c>
      <c r="D187" s="15" t="s">
        <v>270</v>
      </c>
      <c r="E187" s="16">
        <f>+'[1]2014'!M187-'[1]2014'!L187</f>
        <v>772627</v>
      </c>
      <c r="F187" s="16">
        <f>+'[1]2015'!AL187-'[1]2015'!AK187</f>
        <v>863126</v>
      </c>
      <c r="G187" s="16">
        <f>+'[1]2016'!AT187-'[1]2016'!AS187</f>
        <v>866665</v>
      </c>
      <c r="H187" s="16">
        <f>+'[1]2017'!AJ187-'[1]2017'!AI187</f>
        <v>874081.5354312429</v>
      </c>
      <c r="I187" s="17">
        <f t="shared" si="2"/>
        <v>0.13131114422773593</v>
      </c>
      <c r="J187" s="18"/>
    </row>
    <row r="188" spans="2:10" hidden="1">
      <c r="B188" s="14">
        <v>392</v>
      </c>
      <c r="C188" s="15" t="s">
        <v>271</v>
      </c>
      <c r="D188" s="15" t="s">
        <v>272</v>
      </c>
      <c r="E188" s="16">
        <f>+'[1]2014'!M188-'[1]2014'!L188</f>
        <v>2411776.89</v>
      </c>
      <c r="F188" s="16">
        <f>+'[1]2015'!AL188-'[1]2015'!AK188</f>
        <v>2244263</v>
      </c>
      <c r="G188" s="16">
        <f>+'[1]2016'!AT188-'[1]2016'!AS188</f>
        <v>2252579</v>
      </c>
      <c r="H188" s="16">
        <f>+'[1]2017'!AJ188-'[1]2017'!AI188</f>
        <v>2270012.0371334837</v>
      </c>
      <c r="I188" s="17">
        <f t="shared" si="2"/>
        <v>-5.8780251794566474E-2</v>
      </c>
      <c r="J188" s="18"/>
    </row>
    <row r="189" spans="2:10" hidden="1">
      <c r="B189" s="14">
        <v>393</v>
      </c>
      <c r="C189" s="15" t="s">
        <v>273</v>
      </c>
      <c r="D189" s="15" t="s">
        <v>274</v>
      </c>
      <c r="E189" s="16">
        <f>+'[1]2014'!M189-'[1]2014'!L189</f>
        <v>2596256.4300000002</v>
      </c>
      <c r="F189" s="16">
        <f>+'[1]2015'!AL189-'[1]2015'!AK189</f>
        <v>2530310</v>
      </c>
      <c r="G189" s="16">
        <f>+'[1]2016'!AT189-'[1]2016'!AS189</f>
        <v>2511179</v>
      </c>
      <c r="H189" s="16">
        <f>+'[1]2017'!AJ189-'[1]2017'!AI189</f>
        <v>2530494.1843073294</v>
      </c>
      <c r="I189" s="17">
        <f t="shared" si="2"/>
        <v>-2.5329641915483259E-2</v>
      </c>
      <c r="J189" s="18"/>
    </row>
    <row r="190" spans="2:10" hidden="1">
      <c r="B190" s="14">
        <v>394</v>
      </c>
      <c r="C190" s="15" t="s">
        <v>41</v>
      </c>
      <c r="D190" s="15" t="s">
        <v>275</v>
      </c>
      <c r="E190" s="16">
        <f>+'[1]2014'!M190-'[1]2014'!L190</f>
        <v>9377697.1500000004</v>
      </c>
      <c r="F190" s="16">
        <f>+'[1]2015'!AL190-'[1]2015'!AK190</f>
        <v>10029978</v>
      </c>
      <c r="G190" s="16">
        <f>+'[1]2016'!AT190-'[1]2016'!AS190</f>
        <v>10015409</v>
      </c>
      <c r="H190" s="16">
        <f>+'[1]2017'!AJ190-'[1]2017'!AI190</f>
        <v>10084004.602633648</v>
      </c>
      <c r="I190" s="17">
        <f t="shared" si="2"/>
        <v>7.5317792986484555E-2</v>
      </c>
      <c r="J190" s="18"/>
    </row>
    <row r="191" spans="2:10" hidden="1">
      <c r="B191" s="14">
        <v>395</v>
      </c>
      <c r="C191" s="15" t="s">
        <v>276</v>
      </c>
      <c r="D191" s="15" t="s">
        <v>277</v>
      </c>
      <c r="E191" s="16">
        <f>+'[1]2014'!M191-'[1]2014'!L191</f>
        <v>2147636.6</v>
      </c>
      <c r="F191" s="16">
        <f>+'[1]2015'!AL191-'[1]2015'!AK191</f>
        <v>2216225</v>
      </c>
      <c r="G191" s="16">
        <f>+'[1]2016'!AT191-'[1]2016'!AS191</f>
        <v>2224821</v>
      </c>
      <c r="H191" s="16">
        <f>+'[1]2017'!AJ191-'[1]2017'!AI191</f>
        <v>2242842.2366741379</v>
      </c>
      <c r="I191" s="17">
        <f t="shared" si="2"/>
        <v>4.4330421950407262E-2</v>
      </c>
      <c r="J191" s="18"/>
    </row>
    <row r="192" spans="2:10" hidden="1">
      <c r="B192" s="14">
        <v>396</v>
      </c>
      <c r="C192" s="15" t="s">
        <v>41</v>
      </c>
      <c r="D192" s="15" t="s">
        <v>278</v>
      </c>
      <c r="E192" s="16">
        <f>+'[1]2014'!M192-'[1]2014'!L192</f>
        <v>5203099.72</v>
      </c>
      <c r="F192" s="16">
        <f>+'[1]2015'!AL192-'[1]2015'!AK192</f>
        <v>5409451</v>
      </c>
      <c r="G192" s="16">
        <f>+'[1]2016'!AT192-'[1]2016'!AS192</f>
        <v>5372368</v>
      </c>
      <c r="H192" s="16">
        <f>+'[1]2017'!AJ192-'[1]2017'!AI192</f>
        <v>5408005.1335956529</v>
      </c>
      <c r="I192" s="17">
        <f t="shared" si="2"/>
        <v>3.9381411970257796E-2</v>
      </c>
      <c r="J192" s="18"/>
    </row>
    <row r="193" spans="2:10" hidden="1">
      <c r="B193" s="14">
        <v>397</v>
      </c>
      <c r="C193" s="15" t="s">
        <v>279</v>
      </c>
      <c r="D193" s="15" t="s">
        <v>280</v>
      </c>
      <c r="E193" s="16">
        <f>+'[1]2014'!M193-'[1]2014'!L193</f>
        <v>2745058</v>
      </c>
      <c r="F193" s="16">
        <f>+'[1]2015'!AL193-'[1]2015'!AK193</f>
        <v>3320449</v>
      </c>
      <c r="G193" s="16">
        <f>+'[1]2016'!AT193-'[1]2016'!AS193</f>
        <v>2956135</v>
      </c>
      <c r="H193" s="16">
        <f>+'[1]2017'!AJ193-'[1]2017'!AI193</f>
        <v>3003568.1543759489</v>
      </c>
      <c r="I193" s="17">
        <f t="shared" si="2"/>
        <v>9.4172929816400686E-2</v>
      </c>
      <c r="J193" s="18"/>
    </row>
    <row r="194" spans="2:10" hidden="1">
      <c r="B194" s="14">
        <v>398</v>
      </c>
      <c r="C194" s="15" t="s">
        <v>279</v>
      </c>
      <c r="D194" s="15" t="s">
        <v>281</v>
      </c>
      <c r="E194" s="16">
        <f>+'[1]2014'!M194-'[1]2014'!L194</f>
        <v>2174793</v>
      </c>
      <c r="F194" s="16">
        <f>+'[1]2015'!AL194-'[1]2015'!AK194</f>
        <v>2117721</v>
      </c>
      <c r="G194" s="16">
        <f>+'[1]2016'!AT194-'[1]2016'!AS194</f>
        <v>2126702</v>
      </c>
      <c r="H194" s="16">
        <f>+'[1]2017'!AJ194-'[1]2017'!AI194</f>
        <v>2144532.1084176423</v>
      </c>
      <c r="I194" s="17">
        <f t="shared" si="2"/>
        <v>-1.3914377866011907E-2</v>
      </c>
      <c r="J194" s="18"/>
    </row>
    <row r="195" spans="2:10" hidden="1">
      <c r="B195" s="14">
        <v>399</v>
      </c>
      <c r="C195" s="15" t="s">
        <v>282</v>
      </c>
      <c r="D195" s="15" t="s">
        <v>283</v>
      </c>
      <c r="E195" s="16">
        <f>+'[1]2014'!M195-'[1]2014'!L195</f>
        <v>1150584</v>
      </c>
      <c r="F195" s="16">
        <f>+'[1]2015'!AL195-'[1]2015'!AK195</f>
        <v>1086914</v>
      </c>
      <c r="G195" s="16">
        <f>+'[1]2016'!AT195-'[1]2016'!AS195</f>
        <v>1091407</v>
      </c>
      <c r="H195" s="16">
        <f>+'[1]2017'!AJ195-'[1]2017'!AI195</f>
        <v>1100824.5553333519</v>
      </c>
      <c r="I195" s="17">
        <f t="shared" si="2"/>
        <v>-4.324712030294886E-2</v>
      </c>
      <c r="J195" s="18"/>
    </row>
    <row r="196" spans="2:10" hidden="1">
      <c r="B196" s="14">
        <v>400</v>
      </c>
      <c r="C196" s="15" t="s">
        <v>284</v>
      </c>
      <c r="D196" s="15" t="s">
        <v>285</v>
      </c>
      <c r="E196" s="16">
        <f>+'[1]2014'!M196-'[1]2014'!L196</f>
        <v>6278653.4900000002</v>
      </c>
      <c r="F196" s="16">
        <f>+'[1]2015'!AL196-'[1]2015'!AK196</f>
        <v>6531518</v>
      </c>
      <c r="G196" s="16">
        <f>+'[1]2016'!AT196-'[1]2016'!AS196</f>
        <v>6566461</v>
      </c>
      <c r="H196" s="16">
        <f>+'[1]2017'!AJ196-'[1]2017'!AI196</f>
        <v>6540740.1955090035</v>
      </c>
      <c r="I196" s="17">
        <f t="shared" si="2"/>
        <v>4.1742501943518251E-2</v>
      </c>
      <c r="J196" s="18"/>
    </row>
    <row r="197" spans="2:10" hidden="1">
      <c r="B197" s="14">
        <v>401</v>
      </c>
      <c r="C197" s="15" t="s">
        <v>248</v>
      </c>
      <c r="D197" s="15" t="s">
        <v>286</v>
      </c>
      <c r="E197" s="16">
        <f>+'[1]2014'!M197-'[1]2014'!L197</f>
        <v>1437351</v>
      </c>
      <c r="F197" s="16">
        <f>+'[1]2015'!AL197-'[1]2015'!AK197</f>
        <v>1489954</v>
      </c>
      <c r="G197" s="16">
        <f>+'[1]2016'!AT197-'[1]2016'!AS197</f>
        <v>1496113</v>
      </c>
      <c r="H197" s="16">
        <f>+'[1]2017'!AJ197-'[1]2017'!AI197</f>
        <v>1509022.7020943938</v>
      </c>
      <c r="I197" s="17">
        <f t="shared" si="2"/>
        <v>4.9863743855463216E-2</v>
      </c>
      <c r="J197" s="18"/>
    </row>
    <row r="198" spans="2:10" hidden="1">
      <c r="B198" s="14">
        <v>402</v>
      </c>
      <c r="C198" s="15" t="s">
        <v>41</v>
      </c>
      <c r="D198" s="15" t="s">
        <v>287</v>
      </c>
      <c r="E198" s="16">
        <f>+'[1]2014'!M198-'[1]2014'!L198</f>
        <v>13105800</v>
      </c>
      <c r="F198" s="16">
        <f>+'[1]2015'!AL198-'[1]2015'!AK198</f>
        <v>13819308</v>
      </c>
      <c r="G198" s="16">
        <f>+'[1]2016'!AT198-'[1]2016'!AS198</f>
        <v>13561454</v>
      </c>
      <c r="H198" s="16">
        <f>+'[1]2017'!AJ198-'[1]2017'!AI198</f>
        <v>13654680.873058645</v>
      </c>
      <c r="I198" s="17">
        <f t="shared" si="2"/>
        <v>4.188076066006241E-2</v>
      </c>
      <c r="J198" s="18"/>
    </row>
    <row r="199" spans="2:10" hidden="1">
      <c r="B199" s="14">
        <v>403</v>
      </c>
      <c r="C199" s="15" t="s">
        <v>276</v>
      </c>
      <c r="D199" s="15" t="s">
        <v>288</v>
      </c>
      <c r="E199" s="16">
        <f>+'[1]2014'!M199-'[1]2014'!L199</f>
        <v>1656952.04</v>
      </c>
      <c r="F199" s="16">
        <f>+'[1]2015'!AL199-'[1]2015'!AK199</f>
        <v>1773461</v>
      </c>
      <c r="G199" s="16">
        <f>+'[1]2016'!AT199-'[1]2016'!AS199</f>
        <v>1752362</v>
      </c>
      <c r="H199" s="16">
        <f>+'[1]2017'!AJ199-'[1]2017'!AI199</f>
        <v>1769145.0502919247</v>
      </c>
      <c r="I199" s="17">
        <f t="shared" si="2"/>
        <v>6.7710475368933931E-2</v>
      </c>
      <c r="J199" s="18"/>
    </row>
    <row r="200" spans="2:10" hidden="1">
      <c r="B200" s="14">
        <v>404</v>
      </c>
      <c r="C200" s="15" t="s">
        <v>289</v>
      </c>
      <c r="D200" s="15" t="s">
        <v>290</v>
      </c>
      <c r="E200" s="16">
        <f>+'[1]2014'!M200-'[1]2014'!L200</f>
        <v>5624558.3899999997</v>
      </c>
      <c r="F200" s="16">
        <f>+'[1]2015'!AL200-'[1]2015'!AK200</f>
        <v>5830890</v>
      </c>
      <c r="G200" s="16">
        <f>+'[1]2016'!AT200-'[1]2016'!AS200</f>
        <v>5850486</v>
      </c>
      <c r="H200" s="16">
        <f>+'[1]2017'!AJ200-'[1]2017'!AI200</f>
        <v>5891568.8942739582</v>
      </c>
      <c r="I200" s="17">
        <f t="shared" ref="I200:I263" si="3">+H200/E200-1</f>
        <v>4.7472261066518806E-2</v>
      </c>
      <c r="J200" s="18"/>
    </row>
    <row r="201" spans="2:10" hidden="1">
      <c r="B201" s="14">
        <v>405</v>
      </c>
      <c r="C201" s="15" t="s">
        <v>248</v>
      </c>
      <c r="D201" s="15" t="s">
        <v>291</v>
      </c>
      <c r="E201" s="16">
        <f>+'[1]2014'!M201-'[1]2014'!L201</f>
        <v>5925056.0300000003</v>
      </c>
      <c r="F201" s="16">
        <f>+'[1]2015'!AL201-'[1]2015'!AK201</f>
        <v>6352774</v>
      </c>
      <c r="G201" s="16">
        <f>+'[1]2016'!AT201-'[1]2016'!AS201</f>
        <v>6322508</v>
      </c>
      <c r="H201" s="16">
        <f>+'[1]2017'!AJ201-'[1]2017'!AI201</f>
        <v>6367354.2847211212</v>
      </c>
      <c r="I201" s="17">
        <f t="shared" si="3"/>
        <v>7.4648788548438594E-2</v>
      </c>
      <c r="J201" s="18"/>
    </row>
    <row r="202" spans="2:10">
      <c r="B202" s="14">
        <v>407</v>
      </c>
      <c r="C202" s="15" t="s">
        <v>282</v>
      </c>
      <c r="D202" s="15" t="s">
        <v>292</v>
      </c>
      <c r="E202" s="16">
        <f>+'[1]2014'!M202-'[1]2014'!L202</f>
        <v>4678690</v>
      </c>
      <c r="F202" s="16">
        <f>+'[1]2015'!AL202-'[1]2015'!AK202</f>
        <v>4696055</v>
      </c>
      <c r="G202" s="16">
        <f>+'[1]2016'!AT202-'[1]2016'!AS202</f>
        <v>4715396</v>
      </c>
      <c r="H202" s="16">
        <f>+'[1]2017'!AJ202-'[1]2017'!AI202</f>
        <v>4755940.2024516603</v>
      </c>
      <c r="I202" s="17">
        <f t="shared" si="3"/>
        <v>1.6511075205166481E-2</v>
      </c>
      <c r="J202" s="18"/>
    </row>
    <row r="203" spans="2:10" hidden="1">
      <c r="B203" s="14">
        <v>408</v>
      </c>
      <c r="C203" s="15" t="s">
        <v>279</v>
      </c>
      <c r="D203" s="15" t="s">
        <v>293</v>
      </c>
      <c r="E203" s="16">
        <f>+'[1]2014'!M203-'[1]2014'!L203</f>
        <v>3887505</v>
      </c>
      <c r="F203" s="16">
        <f>+'[1]2015'!AL203-'[1]2015'!AK203</f>
        <v>3823809</v>
      </c>
      <c r="G203" s="16">
        <f>+'[1]2016'!AT203-'[1]2016'!AS203</f>
        <v>3837185</v>
      </c>
      <c r="H203" s="16">
        <f>+'[1]2017'!AJ203-'[1]2017'!AI203</f>
        <v>3865225.5842906442</v>
      </c>
      <c r="I203" s="17">
        <f t="shared" si="3"/>
        <v>-5.7310320396645187E-3</v>
      </c>
      <c r="J203" s="18"/>
    </row>
    <row r="204" spans="2:10" hidden="1">
      <c r="B204" s="14">
        <v>409</v>
      </c>
      <c r="C204" s="15" t="s">
        <v>250</v>
      </c>
      <c r="D204" s="15" t="s">
        <v>294</v>
      </c>
      <c r="E204" s="16">
        <f>+'[1]2014'!M204-'[1]2014'!L204</f>
        <v>10266359</v>
      </c>
      <c r="F204" s="16">
        <f>+'[1]2015'!AL204-'[1]2015'!AK204</f>
        <v>10790302</v>
      </c>
      <c r="G204" s="16">
        <f>+'[1]2016'!AT204-'[1]2016'!AS204</f>
        <v>10826361</v>
      </c>
      <c r="H204" s="16">
        <f>+'[1]2017'!AJ204-'[1]2017'!AI204</f>
        <v>10803354.869242681</v>
      </c>
      <c r="I204" s="17">
        <f t="shared" si="3"/>
        <v>5.2306359951242776E-2</v>
      </c>
      <c r="J204" s="18"/>
    </row>
    <row r="205" spans="2:10" hidden="1">
      <c r="B205" s="14">
        <v>410</v>
      </c>
      <c r="C205" s="15" t="s">
        <v>279</v>
      </c>
      <c r="D205" s="15" t="s">
        <v>295</v>
      </c>
      <c r="E205" s="16">
        <f>+'[1]2014'!M205-'[1]2014'!L205</f>
        <v>4225903.2699999996</v>
      </c>
      <c r="F205" s="16">
        <f>+'[1]2015'!AL205-'[1]2015'!AK205</f>
        <v>4221667</v>
      </c>
      <c r="G205" s="16">
        <f>+'[1]2016'!AT205-'[1]2016'!AS205</f>
        <v>4222165</v>
      </c>
      <c r="H205" s="16">
        <f>+'[1]2017'!AJ205-'[1]2017'!AI205</f>
        <v>4252623.698081322</v>
      </c>
      <c r="I205" s="17">
        <f t="shared" si="3"/>
        <v>6.3230098689226466E-3</v>
      </c>
      <c r="J205" s="18"/>
    </row>
    <row r="206" spans="2:10" hidden="1">
      <c r="B206" s="14">
        <v>411</v>
      </c>
      <c r="C206" s="15" t="s">
        <v>279</v>
      </c>
      <c r="D206" s="15" t="s">
        <v>296</v>
      </c>
      <c r="E206" s="16">
        <f>+'[1]2014'!M206-'[1]2014'!L206</f>
        <v>2195670.85</v>
      </c>
      <c r="F206" s="16">
        <f>+'[1]2015'!AL206-'[1]2015'!AK206</f>
        <v>2380403</v>
      </c>
      <c r="G206" s="16">
        <f>+'[1]2016'!AT206-'[1]2016'!AS206</f>
        <v>2388321</v>
      </c>
      <c r="H206" s="16">
        <f>+'[1]2017'!AJ206-'[1]2017'!AI206</f>
        <v>2404920.2777952412</v>
      </c>
      <c r="I206" s="17">
        <f t="shared" si="3"/>
        <v>9.5300908966041487E-2</v>
      </c>
      <c r="J206" s="18"/>
    </row>
    <row r="207" spans="2:10" hidden="1">
      <c r="B207" s="14">
        <v>412</v>
      </c>
      <c r="C207" s="15" t="s">
        <v>297</v>
      </c>
      <c r="D207" s="15" t="s">
        <v>298</v>
      </c>
      <c r="E207" s="16">
        <f>+'[1]2014'!M207-'[1]2014'!L207</f>
        <v>2259480.5</v>
      </c>
      <c r="F207" s="16">
        <f>+'[1]2015'!AL207-'[1]2015'!AK207</f>
        <v>2279667</v>
      </c>
      <c r="G207" s="16">
        <f>+'[1]2016'!AT207-'[1]2016'!AS207</f>
        <v>2288826</v>
      </c>
      <c r="H207" s="16">
        <f>+'[1]2017'!AJ207-'[1]2017'!AI207</f>
        <v>2308029.5112233306</v>
      </c>
      <c r="I207" s="17">
        <f t="shared" si="3"/>
        <v>2.1486802485496392E-2</v>
      </c>
      <c r="J207" s="18"/>
    </row>
    <row r="208" spans="2:10" hidden="1">
      <c r="B208" s="14">
        <v>413</v>
      </c>
      <c r="C208" s="15" t="s">
        <v>9</v>
      </c>
      <c r="D208" s="15" t="s">
        <v>299</v>
      </c>
      <c r="E208" s="16">
        <f>+'[1]2014'!M208-'[1]2014'!L208</f>
        <v>11677819.210000001</v>
      </c>
      <c r="F208" s="16">
        <f>+'[1]2015'!AL208-'[1]2015'!AK208</f>
        <v>11972894</v>
      </c>
      <c r="G208" s="16">
        <f>+'[1]2016'!AT208-'[1]2016'!AS208</f>
        <v>11986279</v>
      </c>
      <c r="H208" s="16">
        <f>+'[1]2017'!AJ208-'[1]2017'!AI208</f>
        <v>12072342.61201996</v>
      </c>
      <c r="I208" s="17">
        <f t="shared" si="3"/>
        <v>3.3783996388822235E-2</v>
      </c>
      <c r="J208" s="18"/>
    </row>
    <row r="209" spans="2:10" hidden="1">
      <c r="B209" s="14">
        <v>415</v>
      </c>
      <c r="C209" s="15" t="s">
        <v>300</v>
      </c>
      <c r="D209" s="15" t="s">
        <v>301</v>
      </c>
      <c r="E209" s="16">
        <f>+'[1]2014'!M209-'[1]2014'!L209</f>
        <v>5407251.2599999998</v>
      </c>
      <c r="F209" s="16">
        <f>+'[1]2015'!AL209-'[1]2015'!AK209</f>
        <v>5528648</v>
      </c>
      <c r="G209" s="16">
        <f>+'[1]2016'!AT209-'[1]2016'!AS209</f>
        <v>5550690</v>
      </c>
      <c r="H209" s="16">
        <f>+'[1]2017'!AJ209-'[1]2017'!AI209</f>
        <v>5596895.6435320238</v>
      </c>
      <c r="I209" s="17">
        <f t="shared" si="3"/>
        <v>3.5072234378105138E-2</v>
      </c>
      <c r="J209" s="18"/>
    </row>
    <row r="210" spans="2:10" hidden="1">
      <c r="B210" s="14">
        <v>416</v>
      </c>
      <c r="C210" s="15" t="s">
        <v>237</v>
      </c>
      <c r="D210" s="15" t="s">
        <v>302</v>
      </c>
      <c r="E210" s="16">
        <f>+'[1]2014'!M210-'[1]2014'!L210</f>
        <v>8895034</v>
      </c>
      <c r="F210" s="16">
        <f>+'[1]2015'!AL210-'[1]2015'!AK210</f>
        <v>9318226</v>
      </c>
      <c r="G210" s="16">
        <f>+'[1]2016'!AT210-'[1]2016'!AS210</f>
        <v>9351052</v>
      </c>
      <c r="H210" s="16">
        <f>+'[1]2017'!AJ210-'[1]2017'!AI210</f>
        <v>9419869.1029750854</v>
      </c>
      <c r="I210" s="17">
        <f t="shared" si="3"/>
        <v>5.9003158725990934E-2</v>
      </c>
      <c r="J210" s="18"/>
    </row>
    <row r="211" spans="2:10" hidden="1">
      <c r="B211" s="14">
        <v>417</v>
      </c>
      <c r="C211" s="15" t="s">
        <v>303</v>
      </c>
      <c r="D211" s="15" t="s">
        <v>304</v>
      </c>
      <c r="E211" s="16">
        <f>+'[1]2014'!M211-'[1]2014'!L211</f>
        <v>5012705.25</v>
      </c>
      <c r="F211" s="16">
        <f>+'[1]2015'!AL211-'[1]2015'!AK211</f>
        <v>4940486</v>
      </c>
      <c r="G211" s="16">
        <f>+'[1]2016'!AT211-'[1]2016'!AS211</f>
        <v>4959068</v>
      </c>
      <c r="H211" s="16">
        <f>+'[1]2017'!AJ211-'[1]2017'!AI211</f>
        <v>4998023.3231519079</v>
      </c>
      <c r="I211" s="17">
        <f t="shared" si="3"/>
        <v>-2.9289427795684553E-3</v>
      </c>
      <c r="J211" s="18"/>
    </row>
    <row r="212" spans="2:10" hidden="1">
      <c r="B212" s="14">
        <v>418</v>
      </c>
      <c r="C212" s="15" t="s">
        <v>284</v>
      </c>
      <c r="D212" s="15" t="s">
        <v>305</v>
      </c>
      <c r="E212" s="16">
        <f>+'[1]2014'!M212-'[1]2014'!L212</f>
        <v>11747559.84</v>
      </c>
      <c r="F212" s="16">
        <f>+'[1]2015'!AL212-'[1]2015'!AK212</f>
        <v>11972778</v>
      </c>
      <c r="G212" s="16">
        <f>+'[1]2016'!AT212-'[1]2016'!AS212</f>
        <v>12017444</v>
      </c>
      <c r="H212" s="16">
        <f>+'[1]2017'!AJ212-'[1]2017'!AI212</f>
        <v>11944957.088676142</v>
      </c>
      <c r="I212" s="17">
        <f t="shared" si="3"/>
        <v>1.6803255430460684E-2</v>
      </c>
      <c r="J212" s="18"/>
    </row>
    <row r="213" spans="2:10" hidden="1">
      <c r="B213" s="14">
        <v>419</v>
      </c>
      <c r="C213" s="15" t="s">
        <v>284</v>
      </c>
      <c r="D213" s="15" t="s">
        <v>306</v>
      </c>
      <c r="E213" s="16">
        <f>+'[1]2014'!M213-'[1]2014'!L213</f>
        <v>2775851</v>
      </c>
      <c r="F213" s="16">
        <f>+'[1]2015'!AL213-'[1]2015'!AK213</f>
        <v>2875375</v>
      </c>
      <c r="G213" s="16">
        <f>+'[1]2016'!AT213-'[1]2016'!AS213</f>
        <v>2886142</v>
      </c>
      <c r="H213" s="16">
        <f>+'[1]2017'!AJ213-'[1]2017'!AI213</f>
        <v>2824310.8067301158</v>
      </c>
      <c r="I213" s="17">
        <f t="shared" si="3"/>
        <v>1.7457639740070974E-2</v>
      </c>
      <c r="J213" s="18"/>
    </row>
    <row r="214" spans="2:10" hidden="1">
      <c r="B214" s="14">
        <v>420</v>
      </c>
      <c r="C214" s="15" t="s">
        <v>307</v>
      </c>
      <c r="D214" s="15" t="s">
        <v>308</v>
      </c>
      <c r="E214" s="16">
        <f>+'[1]2014'!M214-'[1]2014'!L214</f>
        <v>4547829.3600000003</v>
      </c>
      <c r="F214" s="16">
        <f>+'[1]2015'!AL214-'[1]2015'!AK214</f>
        <v>4969810</v>
      </c>
      <c r="G214" s="16">
        <f>+'[1]2016'!AT214-'[1]2016'!AS214</f>
        <v>4986074</v>
      </c>
      <c r="H214" s="16">
        <f>+'[1]2017'!AJ214-'[1]2017'!AI214</f>
        <v>5012112.7822698299</v>
      </c>
      <c r="I214" s="17">
        <f t="shared" si="3"/>
        <v>0.10208901555396732</v>
      </c>
      <c r="J214" s="18"/>
    </row>
    <row r="215" spans="2:10" hidden="1">
      <c r="B215" s="14">
        <v>421</v>
      </c>
      <c r="C215" s="15" t="s">
        <v>307</v>
      </c>
      <c r="D215" s="15" t="s">
        <v>309</v>
      </c>
      <c r="E215" s="16">
        <f>+'[1]2014'!M215-'[1]2014'!L215</f>
        <v>3202625.06</v>
      </c>
      <c r="F215" s="16">
        <f>+'[1]2015'!AL215-'[1]2015'!AK215</f>
        <v>3381585</v>
      </c>
      <c r="G215" s="16">
        <f>+'[1]2016'!AT215-'[1]2016'!AS215</f>
        <v>3392871</v>
      </c>
      <c r="H215" s="16">
        <f>+'[1]2017'!AJ215-'[1]2017'!AI215</f>
        <v>3416529.3450274463</v>
      </c>
      <c r="I215" s="17">
        <f t="shared" si="3"/>
        <v>6.6790298901691081E-2</v>
      </c>
      <c r="J215" s="18"/>
    </row>
    <row r="216" spans="2:10" hidden="1">
      <c r="B216" s="14">
        <v>422</v>
      </c>
      <c r="C216" s="15" t="s">
        <v>310</v>
      </c>
      <c r="D216" s="15" t="s">
        <v>311</v>
      </c>
      <c r="E216" s="16">
        <f>+'[1]2014'!M216-'[1]2014'!L216</f>
        <v>3112999.95</v>
      </c>
      <c r="F216" s="16">
        <f>+'[1]2015'!AL216-'[1]2015'!AK216</f>
        <v>2175278</v>
      </c>
      <c r="G216" s="16">
        <f>+'[1]2016'!AT216-'[1]2016'!AS216</f>
        <v>2151719</v>
      </c>
      <c r="H216" s="16">
        <f>+'[1]2017'!AJ216-'[1]2017'!AI216</f>
        <v>2014527.2292350072</v>
      </c>
      <c r="I216" s="17">
        <f t="shared" si="3"/>
        <v>-0.35286628281667431</v>
      </c>
      <c r="J216" s="18"/>
    </row>
    <row r="217" spans="2:10" hidden="1">
      <c r="B217" s="14">
        <v>423</v>
      </c>
      <c r="C217" s="15" t="s">
        <v>284</v>
      </c>
      <c r="D217" s="15" t="s">
        <v>312</v>
      </c>
      <c r="E217" s="16">
        <f>+'[1]2014'!M217-'[1]2014'!L217</f>
        <v>2671670</v>
      </c>
      <c r="F217" s="16">
        <f>+'[1]2015'!AL217-'[1]2015'!AK217</f>
        <v>2695439</v>
      </c>
      <c r="G217" s="16">
        <f>+'[1]2016'!AT217-'[1]2016'!AS217</f>
        <v>2706074</v>
      </c>
      <c r="H217" s="16">
        <f>+'[1]2017'!AJ217-'[1]2017'!AI217</f>
        <v>2728371.2098891498</v>
      </c>
      <c r="I217" s="17">
        <f t="shared" si="3"/>
        <v>2.1223133803632166E-2</v>
      </c>
      <c r="J217" s="18"/>
    </row>
    <row r="218" spans="2:10" hidden="1">
      <c r="B218" s="14">
        <v>426</v>
      </c>
      <c r="C218" s="15" t="s">
        <v>23</v>
      </c>
      <c r="D218" s="15" t="s">
        <v>313</v>
      </c>
      <c r="E218" s="16">
        <f>+'[1]2014'!M218-'[1]2014'!L218</f>
        <v>1938047.43</v>
      </c>
      <c r="F218" s="16">
        <f>+'[1]2015'!AL218-'[1]2015'!AK218</f>
        <v>1913784</v>
      </c>
      <c r="G218" s="16">
        <f>+'[1]2016'!AT218-'[1]2016'!AS218</f>
        <v>1920838</v>
      </c>
      <c r="H218" s="16">
        <f>+'[1]2017'!AJ218-'[1]2017'!AI218</f>
        <v>1935625.0745159416</v>
      </c>
      <c r="I218" s="17">
        <f t="shared" si="3"/>
        <v>-1.2498948408390387E-3</v>
      </c>
      <c r="J218" s="18"/>
    </row>
    <row r="219" spans="2:10" hidden="1">
      <c r="B219" s="14">
        <v>428</v>
      </c>
      <c r="C219" s="15" t="s">
        <v>219</v>
      </c>
      <c r="D219" s="15" t="s">
        <v>314</v>
      </c>
      <c r="E219" s="16">
        <f>+'[1]2014'!M219-'[1]2014'!L219</f>
        <v>19663294.460000001</v>
      </c>
      <c r="F219" s="16">
        <f>+'[1]2015'!AL219-'[1]2015'!AK219</f>
        <v>20623984</v>
      </c>
      <c r="G219" s="16">
        <f>+'[1]2016'!AT219-'[1]2016'!AS219</f>
        <v>20693447</v>
      </c>
      <c r="H219" s="16">
        <f>+'[1]2017'!AJ219-'[1]2017'!AI219</f>
        <v>20839067.925511695</v>
      </c>
      <c r="I219" s="17">
        <f t="shared" si="3"/>
        <v>5.9795344462928446E-2</v>
      </c>
      <c r="J219" s="18"/>
    </row>
    <row r="220" spans="2:10" hidden="1">
      <c r="B220" s="14">
        <v>429</v>
      </c>
      <c r="C220" s="15" t="s">
        <v>27</v>
      </c>
      <c r="D220" s="15" t="s">
        <v>315</v>
      </c>
      <c r="E220" s="16">
        <f>+'[1]2014'!M220-'[1]2014'!L220</f>
        <v>2473125</v>
      </c>
      <c r="F220" s="16">
        <f>+'[1]2015'!AL220-'[1]2015'!AK220</f>
        <v>2532235</v>
      </c>
      <c r="G220" s="16">
        <f>+'[1]2016'!AT220-'[1]2016'!AS220</f>
        <v>2541058</v>
      </c>
      <c r="H220" s="16">
        <f>+'[1]2017'!AJ220-'[1]2017'!AI220</f>
        <v>2559555.9708637809</v>
      </c>
      <c r="I220" s="17">
        <f t="shared" si="3"/>
        <v>3.4948080207745535E-2</v>
      </c>
      <c r="J220" s="18"/>
    </row>
    <row r="221" spans="2:10" hidden="1">
      <c r="B221" s="14">
        <v>430</v>
      </c>
      <c r="C221" s="15" t="s">
        <v>300</v>
      </c>
      <c r="D221" s="15" t="s">
        <v>316</v>
      </c>
      <c r="E221" s="16">
        <f>+'[1]2014'!M221-'[1]2014'!L221</f>
        <v>4840455.29</v>
      </c>
      <c r="F221" s="16">
        <f>+'[1]2015'!AL221-'[1]2015'!AK221</f>
        <v>5031247</v>
      </c>
      <c r="G221" s="16">
        <f>+'[1]2016'!AT221-'[1]2016'!AS221</f>
        <v>5047919</v>
      </c>
      <c r="H221" s="16">
        <f>+'[1]2017'!AJ221-'[1]2017'!AI221</f>
        <v>5082873.1223203391</v>
      </c>
      <c r="I221" s="17">
        <f t="shared" si="3"/>
        <v>5.0081617905066711E-2</v>
      </c>
      <c r="J221" s="18"/>
    </row>
    <row r="222" spans="2:10">
      <c r="B222" s="14">
        <v>431</v>
      </c>
      <c r="C222" s="15" t="s">
        <v>219</v>
      </c>
      <c r="D222" s="15" t="s">
        <v>317</v>
      </c>
      <c r="E222" s="16">
        <f>+'[1]2014'!M222-'[1]2014'!L222</f>
        <v>4423092.63</v>
      </c>
      <c r="F222" s="16">
        <f>+'[1]2015'!AL222-'[1]2015'!AK222</f>
        <v>5052698</v>
      </c>
      <c r="G222" s="16">
        <f>+'[1]2016'!AT222-'[1]2016'!AS222</f>
        <v>5070947</v>
      </c>
      <c r="H222" s="16">
        <f>+'[1]2017'!AJ222-'[1]2017'!AI222</f>
        <v>5109204.7245119242</v>
      </c>
      <c r="I222" s="17">
        <f t="shared" si="3"/>
        <v>0.15512044442802564</v>
      </c>
      <c r="J222" s="18"/>
    </row>
    <row r="223" spans="2:10" hidden="1">
      <c r="B223" s="14">
        <v>432</v>
      </c>
      <c r="C223" s="15" t="s">
        <v>267</v>
      </c>
      <c r="D223" s="15" t="s">
        <v>318</v>
      </c>
      <c r="E223" s="16">
        <f>+'[1]2014'!M223-'[1]2014'!L223</f>
        <v>1790899.07</v>
      </c>
      <c r="F223" s="16">
        <f>+'[1]2015'!AL223-'[1]2015'!AK223</f>
        <v>1879391</v>
      </c>
      <c r="G223" s="16">
        <f>+'[1]2016'!AT223-'[1]2016'!AS223</f>
        <v>1887159</v>
      </c>
      <c r="H223" s="16">
        <f>+'[1]2017'!AJ223-'[1]2017'!AI223</f>
        <v>1903444.7088807761</v>
      </c>
      <c r="I223" s="17">
        <f t="shared" si="3"/>
        <v>6.2843094156487478E-2</v>
      </c>
      <c r="J223" s="18"/>
    </row>
    <row r="224" spans="2:10" hidden="1">
      <c r="B224" s="14">
        <v>434</v>
      </c>
      <c r="C224" s="15" t="s">
        <v>307</v>
      </c>
      <c r="D224" s="15" t="s">
        <v>319</v>
      </c>
      <c r="E224" s="16">
        <f>+'[1]2014'!M224-'[1]2014'!L224</f>
        <v>7351128</v>
      </c>
      <c r="F224" s="16">
        <f>+'[1]2015'!AL224-'[1]2015'!AK224</f>
        <v>7700983</v>
      </c>
      <c r="G224" s="16">
        <f>+'[1]2016'!AT224-'[1]2016'!AS224</f>
        <v>7726310</v>
      </c>
      <c r="H224" s="16">
        <f>+'[1]2017'!AJ224-'[1]2017'!AI224</f>
        <v>7779402.3179656742</v>
      </c>
      <c r="I224" s="17">
        <f t="shared" si="3"/>
        <v>5.8259673612767182E-2</v>
      </c>
      <c r="J224" s="18"/>
    </row>
    <row r="225" spans="2:10" hidden="1">
      <c r="B225" s="14">
        <v>435</v>
      </c>
      <c r="C225" s="15" t="s">
        <v>273</v>
      </c>
      <c r="D225" s="15" t="s">
        <v>320</v>
      </c>
      <c r="E225" s="16">
        <f>+'[1]2014'!M225-'[1]2014'!L225</f>
        <v>9155758</v>
      </c>
      <c r="F225" s="16">
        <f>+'[1]2015'!AL225-'[1]2015'!AK225</f>
        <v>9487138</v>
      </c>
      <c r="G225" s="16">
        <f>+'[1]2016'!AT225-'[1]2016'!AS225</f>
        <v>9505276</v>
      </c>
      <c r="H225" s="16">
        <f>+'[1]2017'!AJ225-'[1]2017'!AI225</f>
        <v>9578250.4573916793</v>
      </c>
      <c r="I225" s="17">
        <f t="shared" si="3"/>
        <v>4.6145000489492993E-2</v>
      </c>
      <c r="J225" s="18"/>
    </row>
    <row r="226" spans="2:10" hidden="1">
      <c r="B226" s="14">
        <v>436</v>
      </c>
      <c r="C226" s="15" t="s">
        <v>321</v>
      </c>
      <c r="D226" s="15" t="s">
        <v>322</v>
      </c>
      <c r="E226" s="16">
        <f>+'[1]2014'!M226-'[1]2014'!L226</f>
        <v>5484328.8200000003</v>
      </c>
      <c r="F226" s="16">
        <f>+'[1]2015'!AL226-'[1]2015'!AK226</f>
        <v>5672788</v>
      </c>
      <c r="G226" s="16">
        <f>+'[1]2016'!AT226-'[1]2016'!AS226</f>
        <v>5692146</v>
      </c>
      <c r="H226" s="16">
        <f>+'[1]2017'!AJ226-'[1]2017'!AI226</f>
        <v>5738764.352917023</v>
      </c>
      <c r="I226" s="17">
        <f t="shared" si="3"/>
        <v>4.6393194366675994E-2</v>
      </c>
      <c r="J226" s="18"/>
    </row>
    <row r="227" spans="2:10" hidden="1">
      <c r="B227" s="14">
        <v>437</v>
      </c>
      <c r="C227" s="15" t="s">
        <v>204</v>
      </c>
      <c r="D227" s="15" t="s">
        <v>323</v>
      </c>
      <c r="E227" s="16">
        <f>+'[1]2014'!M227-'[1]2014'!L227</f>
        <v>30541607</v>
      </c>
      <c r="F227" s="16">
        <f>+'[1]2015'!AL227-'[1]2015'!AK227</f>
        <v>31509676</v>
      </c>
      <c r="G227" s="16">
        <f>+'[1]2016'!AT227-'[1]2016'!AS227</f>
        <v>31611692</v>
      </c>
      <c r="H227" s="16">
        <f>+'[1]2017'!AJ227-'[1]2017'!AI227</f>
        <v>31860363.409509398</v>
      </c>
      <c r="I227" s="17">
        <f t="shared" si="3"/>
        <v>4.317901181523931E-2</v>
      </c>
      <c r="J227" s="18"/>
    </row>
    <row r="228" spans="2:10" hidden="1">
      <c r="B228" s="14">
        <v>438</v>
      </c>
      <c r="C228" s="15" t="s">
        <v>259</v>
      </c>
      <c r="D228" s="15" t="s">
        <v>324</v>
      </c>
      <c r="E228" s="16">
        <f>+'[1]2014'!M228-'[1]2014'!L228</f>
        <v>2892427.12</v>
      </c>
      <c r="F228" s="16">
        <f>+'[1]2015'!AL228-'[1]2015'!AK228</f>
        <v>3032155</v>
      </c>
      <c r="G228" s="16">
        <f>+'[1]2016'!AT228-'[1]2016'!AS228</f>
        <v>3047164</v>
      </c>
      <c r="H228" s="16">
        <f>+'[1]2017'!AJ228-'[1]2017'!AI228</f>
        <v>3076142.5721495259</v>
      </c>
      <c r="I228" s="17">
        <f t="shared" si="3"/>
        <v>6.3516017699877469E-2</v>
      </c>
      <c r="J228" s="18"/>
    </row>
    <row r="229" spans="2:10" hidden="1">
      <c r="B229" s="14">
        <v>439</v>
      </c>
      <c r="C229" s="15" t="s">
        <v>240</v>
      </c>
      <c r="D229" s="15" t="s">
        <v>325</v>
      </c>
      <c r="E229" s="16">
        <f>+'[1]2014'!M229-'[1]2014'!L229</f>
        <v>3619297.86</v>
      </c>
      <c r="F229" s="16">
        <f>+'[1]2015'!AL229-'[1]2015'!AK229</f>
        <v>3827016</v>
      </c>
      <c r="G229" s="16">
        <f>+'[1]2016'!AT229-'[1]2016'!AS229</f>
        <v>3839762</v>
      </c>
      <c r="H229" s="16">
        <f>+'[1]2017'!AJ229-'[1]2017'!AI229</f>
        <v>3866482.0176690733</v>
      </c>
      <c r="I229" s="17">
        <f t="shared" si="3"/>
        <v>6.8296163297561163E-2</v>
      </c>
      <c r="J229" s="18"/>
    </row>
    <row r="230" spans="2:10" hidden="1">
      <c r="B230" s="14">
        <v>440</v>
      </c>
      <c r="C230" s="15" t="s">
        <v>240</v>
      </c>
      <c r="D230" s="15" t="s">
        <v>326</v>
      </c>
      <c r="E230" s="16">
        <f>+'[1]2014'!M230-'[1]2014'!L230</f>
        <v>5608749.6699999999</v>
      </c>
      <c r="F230" s="16">
        <f>+'[1]2015'!AL230-'[1]2015'!AK230</f>
        <v>5896436</v>
      </c>
      <c r="G230" s="16">
        <f>+'[1]2016'!AT230-'[1]2016'!AS230</f>
        <v>5916330</v>
      </c>
      <c r="H230" s="16">
        <f>+'[1]2017'!AJ230-'[1]2017'!AI230</f>
        <v>5958035.4602482524</v>
      </c>
      <c r="I230" s="17">
        <f t="shared" si="3"/>
        <v>6.2275161274625512E-2</v>
      </c>
      <c r="J230" s="18"/>
    </row>
    <row r="231" spans="2:10" hidden="1">
      <c r="B231" s="14">
        <v>443</v>
      </c>
      <c r="C231" s="15" t="s">
        <v>257</v>
      </c>
      <c r="D231" s="15" t="s">
        <v>327</v>
      </c>
      <c r="E231" s="16">
        <f>+'[1]2014'!M231-'[1]2014'!L231</f>
        <v>48945931.990000002</v>
      </c>
      <c r="F231" s="16">
        <f>+'[1]2015'!AL231-'[1]2015'!AK231</f>
        <v>53985977</v>
      </c>
      <c r="G231" s="16">
        <f>+'[1]2016'!AT231-'[1]2016'!AS231</f>
        <v>54160359</v>
      </c>
      <c r="H231" s="16">
        <f>+'[1]2017'!AJ231-'[1]2017'!AI231</f>
        <v>54523434.068435378</v>
      </c>
      <c r="I231" s="17">
        <f t="shared" si="3"/>
        <v>0.11395231128860517</v>
      </c>
      <c r="J231" s="18"/>
    </row>
    <row r="232" spans="2:10" hidden="1">
      <c r="B232" s="14">
        <v>444</v>
      </c>
      <c r="C232" s="15" t="s">
        <v>248</v>
      </c>
      <c r="D232" s="15" t="s">
        <v>328</v>
      </c>
      <c r="E232" s="16">
        <f>+'[1]2014'!M232-'[1]2014'!L232</f>
        <v>2476235.0499999998</v>
      </c>
      <c r="F232" s="16">
        <f>+'[1]2015'!AL232-'[1]2015'!AK232</f>
        <v>2249568</v>
      </c>
      <c r="G232" s="16">
        <f>+'[1]2016'!AT232-'[1]2016'!AS232</f>
        <v>2260744</v>
      </c>
      <c r="H232" s="16">
        <f>+'[1]2017'!AJ232-'[1]2017'!AI232</f>
        <v>2281366.4469082002</v>
      </c>
      <c r="I232" s="17">
        <f t="shared" si="3"/>
        <v>-7.8695519268980441E-2</v>
      </c>
      <c r="J232" s="18"/>
    </row>
    <row r="233" spans="2:10" hidden="1">
      <c r="B233" s="14">
        <v>445</v>
      </c>
      <c r="C233" s="15" t="s">
        <v>321</v>
      </c>
      <c r="D233" s="15" t="s">
        <v>329</v>
      </c>
      <c r="E233" s="16">
        <f>+'[1]2014'!M233-'[1]2014'!L233</f>
        <v>10211263.83</v>
      </c>
      <c r="F233" s="16">
        <f>+'[1]2015'!AL233-'[1]2015'!AK233</f>
        <v>11145325</v>
      </c>
      <c r="G233" s="16">
        <f>+'[1]2016'!AT233-'[1]2016'!AS233</f>
        <v>11189140</v>
      </c>
      <c r="H233" s="16">
        <f>+'[1]2017'!AJ233-'[1]2017'!AI233</f>
        <v>11277189.716323791</v>
      </c>
      <c r="I233" s="17">
        <f t="shared" si="3"/>
        <v>0.10438726332701087</v>
      </c>
      <c r="J233" s="18"/>
    </row>
    <row r="234" spans="2:10" hidden="1">
      <c r="B234" s="14">
        <v>446</v>
      </c>
      <c r="C234" s="15" t="s">
        <v>321</v>
      </c>
      <c r="D234" s="15" t="s">
        <v>330</v>
      </c>
      <c r="E234" s="16">
        <f>+'[1]2014'!M234-'[1]2014'!L234</f>
        <v>12147976.26</v>
      </c>
      <c r="F234" s="16">
        <f>+'[1]2015'!AL234-'[1]2015'!AK234</f>
        <v>12871936</v>
      </c>
      <c r="G234" s="16">
        <f>+'[1]2016'!AT234-'[1]2016'!AS234</f>
        <v>12915507</v>
      </c>
      <c r="H234" s="16">
        <f>+'[1]2017'!AJ234-'[1]2017'!AI234</f>
        <v>13006846.592529338</v>
      </c>
      <c r="I234" s="17">
        <f t="shared" si="3"/>
        <v>7.0700692374364049E-2</v>
      </c>
      <c r="J234" s="18"/>
    </row>
    <row r="235" spans="2:10" hidden="1">
      <c r="B235" s="14">
        <v>447</v>
      </c>
      <c r="C235" s="15" t="s">
        <v>321</v>
      </c>
      <c r="D235" s="15" t="s">
        <v>331</v>
      </c>
      <c r="E235" s="16">
        <f>+'[1]2014'!M235-'[1]2014'!L235</f>
        <v>6600797.9900000002</v>
      </c>
      <c r="F235" s="16">
        <f>+'[1]2015'!AL235-'[1]2015'!AK235</f>
        <v>7112998</v>
      </c>
      <c r="G235" s="16">
        <f>+'[1]2016'!AT235-'[1]2016'!AS235</f>
        <v>7010918</v>
      </c>
      <c r="H235" s="16">
        <f>+'[1]2017'!AJ235-'[1]2017'!AI235</f>
        <v>7064616.8028877433</v>
      </c>
      <c r="I235" s="17">
        <f t="shared" si="3"/>
        <v>7.0267081887737559E-2</v>
      </c>
      <c r="J235" s="18"/>
    </row>
    <row r="236" spans="2:10" hidden="1">
      <c r="B236" s="14">
        <v>448</v>
      </c>
      <c r="C236" s="15" t="s">
        <v>284</v>
      </c>
      <c r="D236" s="15" t="s">
        <v>332</v>
      </c>
      <c r="E236" s="16">
        <f>+'[1]2014'!M236-'[1]2014'!L236</f>
        <v>2886337</v>
      </c>
      <c r="F236" s="16">
        <f>+'[1]2015'!AL236-'[1]2015'!AK236</f>
        <v>3027974</v>
      </c>
      <c r="G236" s="16">
        <f>+'[1]2016'!AT236-'[1]2016'!AS236</f>
        <v>3039175</v>
      </c>
      <c r="H236" s="16">
        <f>+'[1]2017'!AJ236-'[1]2017'!AI236</f>
        <v>2997818.0068854797</v>
      </c>
      <c r="I236" s="17">
        <f t="shared" si="3"/>
        <v>3.8623697401058754E-2</v>
      </c>
      <c r="J236" s="18"/>
    </row>
    <row r="237" spans="2:10" hidden="1">
      <c r="B237" s="14">
        <v>449</v>
      </c>
      <c r="C237" s="15" t="s">
        <v>44</v>
      </c>
      <c r="D237" s="15" t="s">
        <v>333</v>
      </c>
      <c r="E237" s="16">
        <f>+'[1]2014'!M237-'[1]2014'!L237</f>
        <v>5008067.8</v>
      </c>
      <c r="F237" s="16">
        <f>+'[1]2015'!AL237-'[1]2015'!AK237</f>
        <v>5107396</v>
      </c>
      <c r="G237" s="16">
        <f>+'[1]2016'!AT237-'[1]2016'!AS237</f>
        <v>5016846</v>
      </c>
      <c r="H237" s="16">
        <f>+'[1]2017'!AJ237-'[1]2017'!AI237</f>
        <v>5053026.2728473973</v>
      </c>
      <c r="I237" s="17">
        <f t="shared" si="3"/>
        <v>8.9772093036355471E-3</v>
      </c>
      <c r="J237" s="18"/>
    </row>
    <row r="238" spans="2:10" hidden="1">
      <c r="B238" s="14">
        <v>450</v>
      </c>
      <c r="C238" s="15" t="s">
        <v>204</v>
      </c>
      <c r="D238" s="15" t="s">
        <v>334</v>
      </c>
      <c r="E238" s="16">
        <f>+'[1]2014'!M238-'[1]2014'!L238</f>
        <v>20069019.66</v>
      </c>
      <c r="F238" s="16">
        <f>+'[1]2015'!AL238-'[1]2015'!AK238</f>
        <v>21292793</v>
      </c>
      <c r="G238" s="16">
        <f>+'[1]2016'!AT238-'[1]2016'!AS238</f>
        <v>21365152</v>
      </c>
      <c r="H238" s="16">
        <f>+'[1]2017'!AJ238-'[1]2017'!AI238</f>
        <v>21497277.790365368</v>
      </c>
      <c r="I238" s="17">
        <f t="shared" si="3"/>
        <v>7.1167309343568075E-2</v>
      </c>
      <c r="J238" s="18"/>
    </row>
    <row r="239" spans="2:10">
      <c r="B239" s="14">
        <v>452</v>
      </c>
      <c r="C239" s="15" t="s">
        <v>335</v>
      </c>
      <c r="D239" s="15" t="s">
        <v>336</v>
      </c>
      <c r="E239" s="16">
        <f>+'[1]2014'!M239-'[1]2014'!L239</f>
        <v>3106368.27</v>
      </c>
      <c r="F239" s="16">
        <f>+'[1]2015'!AL239-'[1]2015'!AK239</f>
        <v>3186103</v>
      </c>
      <c r="G239" s="16">
        <f>+'[1]2016'!AT239-'[1]2016'!AS239</f>
        <v>3199273</v>
      </c>
      <c r="H239" s="16">
        <f>+'[1]2017'!AJ239-'[1]2017'!AI239</f>
        <v>3226879.9324713121</v>
      </c>
      <c r="I239" s="17">
        <f t="shared" si="3"/>
        <v>3.8795033942099932E-2</v>
      </c>
      <c r="J239" s="18"/>
    </row>
    <row r="240" spans="2:10" hidden="1">
      <c r="B240" s="14">
        <v>453</v>
      </c>
      <c r="C240" s="15" t="s">
        <v>44</v>
      </c>
      <c r="D240" s="15" t="s">
        <v>337</v>
      </c>
      <c r="E240" s="16">
        <f>+'[1]2014'!M240-'[1]2014'!L240</f>
        <v>22993756.759999998</v>
      </c>
      <c r="F240" s="16">
        <f>+'[1]2015'!AL240-'[1]2015'!AK240</f>
        <v>24424009</v>
      </c>
      <c r="G240" s="16">
        <f>+'[1]2016'!AT240-'[1]2016'!AS240</f>
        <v>24580579</v>
      </c>
      <c r="H240" s="16">
        <f>+'[1]2017'!AJ240-'[1]2017'!AI240</f>
        <v>24787192.530863952</v>
      </c>
      <c r="I240" s="17">
        <f t="shared" si="3"/>
        <v>7.7996640113364046E-2</v>
      </c>
      <c r="J240" s="18"/>
    </row>
    <row r="241" spans="2:10" hidden="1">
      <c r="B241" s="14">
        <v>454</v>
      </c>
      <c r="C241" s="15" t="s">
        <v>307</v>
      </c>
      <c r="D241" s="15" t="s">
        <v>338</v>
      </c>
      <c r="E241" s="16">
        <f>+'[1]2014'!M241-'[1]2014'!L241</f>
        <v>2394919.06</v>
      </c>
      <c r="F241" s="16">
        <f>+'[1]2015'!AL241-'[1]2015'!AK241</f>
        <v>2613841</v>
      </c>
      <c r="G241" s="16">
        <f>+'[1]2016'!AT241-'[1]2016'!AS241</f>
        <v>2622437</v>
      </c>
      <c r="H241" s="16">
        <f>+'[1]2017'!AJ241-'[1]2017'!AI241</f>
        <v>2640457.7213946194</v>
      </c>
      <c r="I241" s="17">
        <f t="shared" si="3"/>
        <v>0.10252482661966011</v>
      </c>
      <c r="J241" s="18"/>
    </row>
    <row r="242" spans="2:10" hidden="1">
      <c r="B242" s="14">
        <v>456</v>
      </c>
      <c r="C242" s="15" t="s">
        <v>307</v>
      </c>
      <c r="D242" s="15" t="s">
        <v>339</v>
      </c>
      <c r="E242" s="16">
        <f>+'[1]2014'!M242-'[1]2014'!L242</f>
        <v>2398989.85</v>
      </c>
      <c r="F242" s="16">
        <f>+'[1]2015'!AL242-'[1]2015'!AK242</f>
        <v>2447431</v>
      </c>
      <c r="G242" s="16">
        <f>+'[1]2016'!AT242-'[1]2016'!AS242</f>
        <v>2456250</v>
      </c>
      <c r="H242" s="16">
        <f>+'[1]2017'!AJ242-'[1]2017'!AI242</f>
        <v>2474738.1263979431</v>
      </c>
      <c r="I242" s="17">
        <f t="shared" si="3"/>
        <v>3.1575071648570319E-2</v>
      </c>
      <c r="J242" s="18"/>
    </row>
    <row r="243" spans="2:10">
      <c r="B243" s="14">
        <v>457</v>
      </c>
      <c r="C243" s="15" t="s">
        <v>229</v>
      </c>
      <c r="D243" s="15" t="s">
        <v>340</v>
      </c>
      <c r="E243" s="16">
        <f>+'[1]2014'!M243-'[1]2014'!L243</f>
        <v>49893460.829999998</v>
      </c>
      <c r="F243" s="16">
        <f>+'[1]2015'!AL243-'[1]2015'!AK243</f>
        <v>52738968</v>
      </c>
      <c r="G243" s="16">
        <f>+'[1]2016'!AT243-'[1]2016'!AS243</f>
        <v>52898845</v>
      </c>
      <c r="H243" s="16">
        <f>+'[1]2017'!AJ243-'[1]2017'!AI243</f>
        <v>53263494.73990833</v>
      </c>
      <c r="I243" s="17">
        <f t="shared" si="3"/>
        <v>6.7544601112977887E-2</v>
      </c>
      <c r="J243" s="18"/>
    </row>
    <row r="244" spans="2:10">
      <c r="B244" s="14">
        <v>458</v>
      </c>
      <c r="C244" s="15" t="s">
        <v>44</v>
      </c>
      <c r="D244" s="15" t="s">
        <v>341</v>
      </c>
      <c r="E244" s="16">
        <f>+'[1]2014'!M244-'[1]2014'!L244</f>
        <v>11835607.77</v>
      </c>
      <c r="F244" s="16">
        <f>+'[1]2015'!AL244-'[1]2015'!AK244</f>
        <v>12766042</v>
      </c>
      <c r="G244" s="16">
        <f>+'[1]2016'!AT244-'[1]2016'!AS244</f>
        <v>12874930</v>
      </c>
      <c r="H244" s="16">
        <f>+'[1]2017'!AJ244-'[1]2017'!AI244</f>
        <v>13052104.083395917</v>
      </c>
      <c r="I244" s="17">
        <f t="shared" si="3"/>
        <v>0.10278274990485903</v>
      </c>
      <c r="J244" s="18"/>
    </row>
    <row r="245" spans="2:10" hidden="1">
      <c r="B245" s="14">
        <v>459</v>
      </c>
      <c r="C245" s="15" t="s">
        <v>257</v>
      </c>
      <c r="D245" s="15" t="s">
        <v>342</v>
      </c>
      <c r="E245" s="16">
        <f>+'[1]2014'!M245-'[1]2014'!L245</f>
        <v>1848050.69</v>
      </c>
      <c r="F245" s="16">
        <f>+'[1]2015'!AL245-'[1]2015'!AK245</f>
        <v>1833552</v>
      </c>
      <c r="G245" s="16">
        <f>+'[1]2016'!AT245-'[1]2016'!AS245</f>
        <v>1841131</v>
      </c>
      <c r="H245" s="16">
        <f>+'[1]2017'!AJ245-'[1]2017'!AI245</f>
        <v>1857018.8985141895</v>
      </c>
      <c r="I245" s="17">
        <f t="shared" si="3"/>
        <v>4.8527935747204598E-3</v>
      </c>
      <c r="J245" s="18"/>
    </row>
    <row r="246" spans="2:10" hidden="1">
      <c r="B246" s="14">
        <v>460</v>
      </c>
      <c r="C246" s="15" t="s">
        <v>240</v>
      </c>
      <c r="D246" s="15" t="s">
        <v>343</v>
      </c>
      <c r="E246" s="16">
        <f>+'[1]2014'!M246-'[1]2014'!L246</f>
        <v>5350192.25</v>
      </c>
      <c r="F246" s="16">
        <f>+'[1]2015'!AL246-'[1]2015'!AK246</f>
        <v>5649277</v>
      </c>
      <c r="G246" s="16">
        <f>+'[1]2016'!AT246-'[1]2016'!AS246</f>
        <v>5667936</v>
      </c>
      <c r="H246" s="16">
        <f>+'[1]2017'!AJ246-'[1]2017'!AI246</f>
        <v>5707051.7716702828</v>
      </c>
      <c r="I246" s="17">
        <f t="shared" si="3"/>
        <v>6.6700317483036731E-2</v>
      </c>
      <c r="J246" s="18"/>
    </row>
    <row r="247" spans="2:10" hidden="1">
      <c r="B247" s="14">
        <v>461</v>
      </c>
      <c r="C247" s="15" t="s">
        <v>265</v>
      </c>
      <c r="D247" s="15" t="s">
        <v>344</v>
      </c>
      <c r="E247" s="16">
        <f>+'[1]2014'!M247-'[1]2014'!L247</f>
        <v>5426281.9800000004</v>
      </c>
      <c r="F247" s="16">
        <f>+'[1]2015'!AL247-'[1]2015'!AK247</f>
        <v>5644558</v>
      </c>
      <c r="G247" s="16">
        <f>+'[1]2016'!AT247-'[1]2016'!AS247</f>
        <v>5662780</v>
      </c>
      <c r="H247" s="16">
        <f>+'[1]2017'!AJ247-'[1]2017'!AI247</f>
        <v>5700982.0667125592</v>
      </c>
      <c r="I247" s="17">
        <f t="shared" si="3"/>
        <v>5.0623997743766136E-2</v>
      </c>
      <c r="J247" s="18"/>
    </row>
    <row r="248" spans="2:10" hidden="1">
      <c r="B248" s="14">
        <v>462</v>
      </c>
      <c r="C248" s="15" t="s">
        <v>345</v>
      </c>
      <c r="D248" s="15" t="s">
        <v>346</v>
      </c>
      <c r="E248" s="16">
        <f>+'[1]2014'!M248-'[1]2014'!L248</f>
        <v>2821507.54</v>
      </c>
      <c r="F248" s="16">
        <f>+'[1]2015'!AL248-'[1]2015'!AK248</f>
        <v>2923625</v>
      </c>
      <c r="G248" s="16">
        <f>+'[1]2016'!AT248-'[1]2016'!AS248</f>
        <v>2933211</v>
      </c>
      <c r="H248" s="16">
        <f>+'[1]2017'!AJ248-'[1]2017'!AI248</f>
        <v>2953304.8262397191</v>
      </c>
      <c r="I248" s="17">
        <f t="shared" si="3"/>
        <v>4.6711654805543734E-2</v>
      </c>
      <c r="J248" s="18"/>
    </row>
    <row r="249" spans="2:10" hidden="1">
      <c r="B249" s="14">
        <v>463</v>
      </c>
      <c r="C249" s="15" t="s">
        <v>345</v>
      </c>
      <c r="D249" s="15" t="s">
        <v>347</v>
      </c>
      <c r="E249" s="16">
        <f>+'[1]2014'!M249-'[1]2014'!L249</f>
        <v>2820523.06</v>
      </c>
      <c r="F249" s="16">
        <f>+'[1]2015'!AL249-'[1]2015'!AK249</f>
        <v>2842974</v>
      </c>
      <c r="G249" s="16">
        <f>+'[1]2016'!AT249-'[1]2016'!AS249</f>
        <v>2852578</v>
      </c>
      <c r="H249" s="16">
        <f>+'[1]2017'!AJ249-'[1]2017'!AI249</f>
        <v>2872711.8318230929</v>
      </c>
      <c r="I249" s="17">
        <f t="shared" si="3"/>
        <v>1.8503224654753625E-2</v>
      </c>
      <c r="J249" s="18"/>
    </row>
    <row r="250" spans="2:10" hidden="1">
      <c r="B250" s="14">
        <v>464</v>
      </c>
      <c r="C250" s="15" t="s">
        <v>44</v>
      </c>
      <c r="D250" s="15" t="s">
        <v>348</v>
      </c>
      <c r="E250" s="16">
        <f>+'[1]2014'!M250-'[1]2014'!L250</f>
        <v>10584026</v>
      </c>
      <c r="F250" s="16">
        <f>+'[1]2015'!AL250-'[1]2015'!AK250</f>
        <v>11399810</v>
      </c>
      <c r="G250" s="16">
        <f>+'[1]2016'!AT250-'[1]2016'!AS250</f>
        <v>11438597</v>
      </c>
      <c r="H250" s="16">
        <f>+'[1]2017'!AJ250-'[1]2017'!AI250</f>
        <v>11518910.672264116</v>
      </c>
      <c r="I250" s="17">
        <f t="shared" si="3"/>
        <v>8.8329778504334433E-2</v>
      </c>
      <c r="J250" s="18"/>
    </row>
    <row r="251" spans="2:10" hidden="1">
      <c r="B251" s="14">
        <v>465</v>
      </c>
      <c r="C251" s="15" t="s">
        <v>345</v>
      </c>
      <c r="D251" s="15" t="s">
        <v>349</v>
      </c>
      <c r="E251" s="16">
        <f>+'[1]2014'!M251-'[1]2014'!L251</f>
        <v>14638326</v>
      </c>
      <c r="F251" s="16">
        <f>+'[1]2015'!AL251-'[1]2015'!AK251</f>
        <v>14981459</v>
      </c>
      <c r="G251" s="16">
        <f>+'[1]2016'!AT251-'[1]2016'!AS251</f>
        <v>15030437</v>
      </c>
      <c r="H251" s="16">
        <f>+'[1]2017'!AJ251-'[1]2017'!AI251</f>
        <v>15133114.041859424</v>
      </c>
      <c r="I251" s="17">
        <f t="shared" si="3"/>
        <v>3.3800862329437464E-2</v>
      </c>
      <c r="J251" s="18"/>
    </row>
    <row r="252" spans="2:10" hidden="1">
      <c r="B252" s="14">
        <v>466</v>
      </c>
      <c r="C252" s="15" t="s">
        <v>350</v>
      </c>
      <c r="D252" s="15" t="s">
        <v>351</v>
      </c>
      <c r="E252" s="16">
        <f>+'[1]2014'!M252-'[1]2014'!L252</f>
        <v>5358037.6100000003</v>
      </c>
      <c r="F252" s="16">
        <f>+'[1]2015'!AL252-'[1]2015'!AK252</f>
        <v>5767434</v>
      </c>
      <c r="G252" s="16">
        <f>+'[1]2016'!AT252-'[1]2016'!AS252</f>
        <v>5781718</v>
      </c>
      <c r="H252" s="16">
        <f>+'[1]2017'!AJ252-'[1]2017'!AI252</f>
        <v>5836985.5875316188</v>
      </c>
      <c r="I252" s="17">
        <f t="shared" si="3"/>
        <v>8.9388692725435703E-2</v>
      </c>
      <c r="J252" s="18"/>
    </row>
    <row r="253" spans="2:10" hidden="1">
      <c r="B253" s="14">
        <v>467</v>
      </c>
      <c r="C253" s="15" t="s">
        <v>352</v>
      </c>
      <c r="D253" s="15" t="s">
        <v>353</v>
      </c>
      <c r="E253" s="16">
        <f>+'[1]2014'!M253-'[1]2014'!L253</f>
        <v>3177243</v>
      </c>
      <c r="F253" s="16">
        <f>+'[1]2015'!AL253-'[1]2015'!AK253</f>
        <v>3159635</v>
      </c>
      <c r="G253" s="16">
        <f>+'[1]2016'!AT253-'[1]2016'!AS253</f>
        <v>3172048</v>
      </c>
      <c r="H253" s="16">
        <f>+'[1]2017'!AJ253-'[1]2017'!AI253</f>
        <v>3198073.6026449893</v>
      </c>
      <c r="I253" s="17">
        <f t="shared" si="3"/>
        <v>6.5561880677647011E-3</v>
      </c>
      <c r="J253" s="18"/>
    </row>
    <row r="254" spans="2:10" hidden="1">
      <c r="B254" s="14">
        <v>468</v>
      </c>
      <c r="C254" s="15" t="s">
        <v>354</v>
      </c>
      <c r="D254" s="15" t="s">
        <v>355</v>
      </c>
      <c r="E254" s="16">
        <f>+'[1]2014'!M254-'[1]2014'!L254</f>
        <v>734151</v>
      </c>
      <c r="F254" s="16">
        <f>+'[1]2015'!AL254-'[1]2015'!AK254</f>
        <v>698302</v>
      </c>
      <c r="G254" s="16">
        <f>+'[1]2016'!AT254-'[1]2016'!AS254</f>
        <v>701188</v>
      </c>
      <c r="H254" s="16">
        <f>+'[1]2017'!AJ254-'[1]2017'!AI254</f>
        <v>707238.99150826305</v>
      </c>
      <c r="I254" s="17">
        <f t="shared" si="3"/>
        <v>-3.6657320485481759E-2</v>
      </c>
      <c r="J254" s="18"/>
    </row>
    <row r="255" spans="2:10" hidden="1">
      <c r="B255" s="14">
        <v>469</v>
      </c>
      <c r="C255" s="15" t="s">
        <v>44</v>
      </c>
      <c r="D255" s="15" t="s">
        <v>356</v>
      </c>
      <c r="E255" s="16">
        <f>+'[1]2014'!M255-'[1]2014'!L255</f>
        <v>13770928.26</v>
      </c>
      <c r="F255" s="16">
        <f>+'[1]2015'!AL255-'[1]2015'!AK255</f>
        <v>14613282</v>
      </c>
      <c r="G255" s="16">
        <f>+'[1]2016'!AT255-'[1]2016'!AS255</f>
        <v>14661217</v>
      </c>
      <c r="H255" s="16">
        <f>+'[1]2017'!AJ255-'[1]2017'!AI255</f>
        <v>14761707.614777485</v>
      </c>
      <c r="I255" s="17">
        <f t="shared" si="3"/>
        <v>7.194717277377527E-2</v>
      </c>
      <c r="J255" s="18"/>
    </row>
    <row r="256" spans="2:10" hidden="1">
      <c r="B256" s="14">
        <v>470</v>
      </c>
      <c r="C256" s="15" t="s">
        <v>345</v>
      </c>
      <c r="D256" s="15" t="s">
        <v>357</v>
      </c>
      <c r="E256" s="16">
        <f>+'[1]2014'!M256-'[1]2014'!L256</f>
        <v>18098711.07</v>
      </c>
      <c r="F256" s="16">
        <f>+'[1]2015'!AL256-'[1]2015'!AK256</f>
        <v>20686498</v>
      </c>
      <c r="G256" s="16">
        <f>+'[1]2016'!AT256-'[1]2016'!AS256</f>
        <v>20752826</v>
      </c>
      <c r="H256" s="16">
        <f>+'[1]2017'!AJ256-'[1]2017'!AI256</f>
        <v>20891875.386077762</v>
      </c>
      <c r="I256" s="17">
        <f t="shared" si="3"/>
        <v>0.15432946054968766</v>
      </c>
      <c r="J256" s="18"/>
    </row>
    <row r="257" spans="2:10" hidden="1">
      <c r="B257" s="14">
        <v>471</v>
      </c>
      <c r="C257" s="15" t="s">
        <v>345</v>
      </c>
      <c r="D257" s="15" t="s">
        <v>358</v>
      </c>
      <c r="E257" s="16">
        <f>+'[1]2014'!M257-'[1]2014'!L257</f>
        <v>1504391.39</v>
      </c>
      <c r="F257" s="16">
        <f>+'[1]2015'!AL257-'[1]2015'!AK257</f>
        <v>1478216</v>
      </c>
      <c r="G257" s="16">
        <f>+'[1]2016'!AT257-'[1]2016'!AS257</f>
        <v>1483396</v>
      </c>
      <c r="H257" s="16">
        <f>+'[1]2017'!AJ257-'[1]2017'!AI257</f>
        <v>1494256.2417802957</v>
      </c>
      <c r="I257" s="17">
        <f t="shared" si="3"/>
        <v>-6.7370421600885244E-3</v>
      </c>
      <c r="J257" s="18"/>
    </row>
    <row r="258" spans="2:10" hidden="1">
      <c r="B258" s="14">
        <v>473</v>
      </c>
      <c r="C258" s="15" t="s">
        <v>273</v>
      </c>
      <c r="D258" s="15" t="s">
        <v>359</v>
      </c>
      <c r="E258" s="16">
        <f>+'[1]2014'!M258-'[1]2014'!L258</f>
        <v>7017301.2800000003</v>
      </c>
      <c r="F258" s="16">
        <f>+'[1]2015'!AL258-'[1]2015'!AK258</f>
        <v>7042334</v>
      </c>
      <c r="G258" s="16">
        <f>+'[1]2016'!AT258-'[1]2016'!AS258</f>
        <v>7067795</v>
      </c>
      <c r="H258" s="16">
        <f>+'[1]2017'!AJ258-'[1]2017'!AI258</f>
        <v>7120345.8931341656</v>
      </c>
      <c r="I258" s="17">
        <f t="shared" si="3"/>
        <v>1.4684364974873354E-2</v>
      </c>
      <c r="J258" s="18"/>
    </row>
    <row r="259" spans="2:10" hidden="1">
      <c r="B259" s="14">
        <v>474</v>
      </c>
      <c r="C259" s="15" t="s">
        <v>310</v>
      </c>
      <c r="D259" s="15" t="s">
        <v>360</v>
      </c>
      <c r="E259" s="16">
        <f>+'[1]2014'!M259-'[1]2014'!L259</f>
        <v>1008977.83</v>
      </c>
      <c r="F259" s="16">
        <f>+'[1]2015'!AL259-'[1]2015'!AK259</f>
        <v>933740</v>
      </c>
      <c r="G259" s="16">
        <f>+'[1]2016'!AT259-'[1]2016'!AS259</f>
        <v>937600</v>
      </c>
      <c r="H259" s="16">
        <f>+'[1]2017'!AJ259-'[1]2017'!AI259</f>
        <v>945690.40285215981</v>
      </c>
      <c r="I259" s="17">
        <f t="shared" si="3"/>
        <v>-6.2724299054063626E-2</v>
      </c>
      <c r="J259" s="18"/>
    </row>
    <row r="260" spans="2:10" hidden="1">
      <c r="B260" s="14">
        <v>475</v>
      </c>
      <c r="C260" s="15" t="s">
        <v>361</v>
      </c>
      <c r="D260" s="15" t="s">
        <v>362</v>
      </c>
      <c r="E260" s="16">
        <f>+'[1]2014'!M260-'[1]2014'!L260</f>
        <v>42532887</v>
      </c>
      <c r="F260" s="16">
        <f>+'[1]2015'!AL260-'[1]2015'!AK260</f>
        <v>51985395</v>
      </c>
      <c r="G260" s="16">
        <f>+'[1]2016'!AT260-'[1]2016'!AS260</f>
        <v>52148882</v>
      </c>
      <c r="H260" s="16">
        <f>+'[1]2017'!AJ260-'[1]2017'!AI260</f>
        <v>51783786.982908092</v>
      </c>
      <c r="I260" s="17">
        <f t="shared" si="3"/>
        <v>0.21749993088661235</v>
      </c>
      <c r="J260" s="18"/>
    </row>
    <row r="261" spans="2:10" hidden="1">
      <c r="B261" s="14">
        <v>476</v>
      </c>
      <c r="C261" s="15" t="s">
        <v>11</v>
      </c>
      <c r="D261" s="15" t="s">
        <v>363</v>
      </c>
      <c r="E261" s="16">
        <f>+'[1]2014'!M261-'[1]2014'!L261</f>
        <v>1266586</v>
      </c>
      <c r="F261" s="16">
        <f>+'[1]2015'!AL261-'[1]2015'!AK261</f>
        <v>1102449</v>
      </c>
      <c r="G261" s="16">
        <f>+'[1]2016'!AT261-'[1]2016'!AS261</f>
        <v>1107006</v>
      </c>
      <c r="H261" s="16">
        <f>+'[1]2017'!AJ261-'[1]2017'!AI261</f>
        <v>1116558.9718657604</v>
      </c>
      <c r="I261" s="17">
        <f t="shared" si="3"/>
        <v>-0.11844993402282955</v>
      </c>
      <c r="J261" s="18"/>
    </row>
    <row r="262" spans="2:10">
      <c r="B262" s="14">
        <v>477</v>
      </c>
      <c r="C262" s="15" t="s">
        <v>11</v>
      </c>
      <c r="D262" s="15" t="s">
        <v>364</v>
      </c>
      <c r="E262" s="16">
        <f>+'[1]2014'!M262-'[1]2014'!L262</f>
        <v>1911534</v>
      </c>
      <c r="F262" s="16">
        <f>+'[1]2015'!AL262-'[1]2015'!AK262</f>
        <v>1761521</v>
      </c>
      <c r="G262" s="16">
        <f>+'[1]2016'!AT262-'[1]2016'!AS262</f>
        <v>1768735</v>
      </c>
      <c r="H262" s="16">
        <f>+'[1]2017'!AJ262-'[1]2017'!AI262</f>
        <v>1783859.9627155997</v>
      </c>
      <c r="I262" s="17">
        <f t="shared" si="3"/>
        <v>-6.6791402760505547E-2</v>
      </c>
      <c r="J262" s="18"/>
    </row>
    <row r="263" spans="2:10" hidden="1">
      <c r="B263" s="14">
        <v>479</v>
      </c>
      <c r="C263" s="15" t="s">
        <v>233</v>
      </c>
      <c r="D263" s="15" t="s">
        <v>365</v>
      </c>
      <c r="E263" s="16">
        <f>+'[1]2014'!M263-'[1]2014'!L263</f>
        <v>1798684</v>
      </c>
      <c r="F263" s="16">
        <f>+'[1]2015'!AL263-'[1]2015'!AK263</f>
        <v>1810709</v>
      </c>
      <c r="G263" s="16">
        <f>+'[1]2016'!AT263-'[1]2016'!AS263</f>
        <v>1817589</v>
      </c>
      <c r="H263" s="16">
        <f>+'[1]2017'!AJ263-'[1]2017'!AI263</f>
        <v>1832011.3890607888</v>
      </c>
      <c r="I263" s="17">
        <f t="shared" si="3"/>
        <v>1.8528762729189019E-2</v>
      </c>
      <c r="J263" s="18"/>
    </row>
    <row r="264" spans="2:10" hidden="1">
      <c r="B264" s="14">
        <v>480</v>
      </c>
      <c r="C264" s="15" t="s">
        <v>366</v>
      </c>
      <c r="D264" s="15" t="s">
        <v>367</v>
      </c>
      <c r="E264" s="16">
        <f>+'[1]2014'!M264-'[1]2014'!L264</f>
        <v>31827873.18</v>
      </c>
      <c r="F264" s="16">
        <f>+'[1]2015'!AL264-'[1]2015'!AK264</f>
        <v>36373506</v>
      </c>
      <c r="G264" s="16">
        <f>+'[1]2016'!AT264-'[1]2016'!AS264</f>
        <v>36495657</v>
      </c>
      <c r="H264" s="16">
        <f>+'[1]2017'!AJ264-'[1]2017'!AI264</f>
        <v>36751733.297995947</v>
      </c>
      <c r="I264" s="17">
        <f t="shared" ref="I264:I296" si="4">+H264/E264-1</f>
        <v>0.15470276917811776</v>
      </c>
      <c r="J264" s="18"/>
    </row>
    <row r="265" spans="2:10" hidden="1">
      <c r="B265" s="14">
        <v>481</v>
      </c>
      <c r="C265" s="15" t="s">
        <v>273</v>
      </c>
      <c r="D265" s="15" t="s">
        <v>368</v>
      </c>
      <c r="E265" s="16">
        <f>+'[1]2014'!M265-'[1]2014'!L265</f>
        <v>2495648.2400000002</v>
      </c>
      <c r="F265" s="16">
        <f>+'[1]2015'!AL265-'[1]2015'!AK265</f>
        <v>2395847</v>
      </c>
      <c r="G265" s="16">
        <f>+'[1]2016'!AT265-'[1]2016'!AS265</f>
        <v>2405170</v>
      </c>
      <c r="H265" s="16">
        <f>+'[1]2017'!AJ265-'[1]2017'!AI265</f>
        <v>2424716.8698047576</v>
      </c>
      <c r="I265" s="17">
        <f t="shared" si="4"/>
        <v>-2.8422022406187519E-2</v>
      </c>
      <c r="J265" s="18"/>
    </row>
    <row r="266" spans="2:10">
      <c r="B266" s="14">
        <v>482</v>
      </c>
      <c r="C266" s="15" t="s">
        <v>354</v>
      </c>
      <c r="D266" s="15" t="s">
        <v>369</v>
      </c>
      <c r="E266" s="16">
        <f>+'[1]2014'!M266-'[1]2014'!L266</f>
        <v>1704145.37</v>
      </c>
      <c r="F266" s="16">
        <f>+'[1]2015'!AL266-'[1]2015'!AK266</f>
        <v>1712703</v>
      </c>
      <c r="G266" s="16">
        <f>+'[1]2016'!AT266-'[1]2016'!AS266</f>
        <v>1719782</v>
      </c>
      <c r="H266" s="16">
        <f>+'[1]2017'!AJ266-'[1]2017'!AI266</f>
        <v>1734622.5656012113</v>
      </c>
      <c r="I266" s="17">
        <f t="shared" si="4"/>
        <v>1.7884152454207047E-2</v>
      </c>
      <c r="J266" s="18"/>
    </row>
    <row r="267" spans="2:10" hidden="1">
      <c r="B267" s="14">
        <v>483</v>
      </c>
      <c r="C267" s="15" t="s">
        <v>366</v>
      </c>
      <c r="D267" s="15" t="s">
        <v>370</v>
      </c>
      <c r="E267" s="16">
        <f>+'[1]2014'!M267-'[1]2014'!L267</f>
        <v>5608327</v>
      </c>
      <c r="F267" s="16">
        <f>+'[1]2015'!AL267-'[1]2015'!AK267</f>
        <v>5932850</v>
      </c>
      <c r="G267" s="16">
        <f>+'[1]2016'!AT267-'[1]2016'!AS267</f>
        <v>5957373</v>
      </c>
      <c r="H267" s="16">
        <f>+'[1]2017'!AJ267-'[1]2017'!AI267</f>
        <v>6008781.6943056369</v>
      </c>
      <c r="I267" s="17">
        <f t="shared" si="4"/>
        <v>7.1403592248746817E-2</v>
      </c>
      <c r="J267" s="18"/>
    </row>
    <row r="268" spans="2:10" hidden="1">
      <c r="B268" s="14">
        <v>484</v>
      </c>
      <c r="C268" s="15" t="s">
        <v>265</v>
      </c>
      <c r="D268" s="15" t="s">
        <v>371</v>
      </c>
      <c r="E268" s="16">
        <f>+'[1]2014'!M268-'[1]2014'!L268</f>
        <v>5049017.01</v>
      </c>
      <c r="F268" s="16">
        <f>+'[1]2015'!AL268-'[1]2015'!AK268</f>
        <v>5067106</v>
      </c>
      <c r="G268" s="16">
        <f>+'[1]2016'!AT268-'[1]2016'!AS268</f>
        <v>5085194</v>
      </c>
      <c r="H268" s="16">
        <f>+'[1]2017'!AJ268-'[1]2017'!AI268</f>
        <v>5120638.5693255942</v>
      </c>
      <c r="I268" s="17">
        <f t="shared" si="4"/>
        <v>1.418524817479172E-2</v>
      </c>
      <c r="J268" s="18"/>
    </row>
    <row r="269" spans="2:10" hidden="1">
      <c r="B269" s="14">
        <v>487</v>
      </c>
      <c r="C269" s="15" t="s">
        <v>273</v>
      </c>
      <c r="D269" s="15" t="s">
        <v>372</v>
      </c>
      <c r="E269" s="16">
        <f>+'[1]2014'!M269-'[1]2014'!L269</f>
        <v>3707613</v>
      </c>
      <c r="F269" s="16">
        <f>+'[1]2015'!AL269-'[1]2015'!AK269</f>
        <v>3949218</v>
      </c>
      <c r="G269" s="16">
        <f>+'[1]2016'!AT269-'[1]2016'!AS269</f>
        <v>3923559</v>
      </c>
      <c r="H269" s="16">
        <f>+'[1]2017'!AJ269-'[1]2017'!AI269</f>
        <v>3952104.3306882945</v>
      </c>
      <c r="I269" s="17">
        <f t="shared" si="4"/>
        <v>6.5943055731084721E-2</v>
      </c>
      <c r="J269" s="18"/>
    </row>
    <row r="270" spans="2:10" hidden="1">
      <c r="B270" s="14">
        <v>489</v>
      </c>
      <c r="C270" s="15" t="s">
        <v>267</v>
      </c>
      <c r="D270" s="15" t="s">
        <v>373</v>
      </c>
      <c r="E270" s="16">
        <f>+'[1]2014'!M270-'[1]2014'!L270</f>
        <v>14969195</v>
      </c>
      <c r="F270" s="16">
        <f>+'[1]2015'!AL270-'[1]2015'!AK270</f>
        <v>14624143</v>
      </c>
      <c r="G270" s="16">
        <f>+'[1]2016'!AT270-'[1]2016'!AS270</f>
        <v>14605727</v>
      </c>
      <c r="H270" s="16">
        <f>+'[1]2017'!AJ270-'[1]2017'!AI270</f>
        <v>14722037.406337736</v>
      </c>
      <c r="I270" s="17">
        <f t="shared" si="4"/>
        <v>-1.6511081167842612E-2</v>
      </c>
      <c r="J270" s="18"/>
    </row>
    <row r="271" spans="2:10" hidden="1">
      <c r="B271" s="14">
        <v>490</v>
      </c>
      <c r="C271" s="15" t="s">
        <v>41</v>
      </c>
      <c r="D271" s="15" t="s">
        <v>374</v>
      </c>
      <c r="E271" s="16">
        <f>+'[1]2014'!M271-'[1]2014'!L271</f>
        <v>10898064.310000001</v>
      </c>
      <c r="F271" s="16">
        <f>+'[1]2015'!AL271-'[1]2015'!AK271</f>
        <v>11111658</v>
      </c>
      <c r="G271" s="16">
        <f>+'[1]2016'!AT271-'[1]2016'!AS271</f>
        <v>11124243</v>
      </c>
      <c r="H271" s="16">
        <f>+'[1]2017'!AJ271-'[1]2017'!AI271</f>
        <v>10848332.977011265</v>
      </c>
      <c r="I271" s="17">
        <f t="shared" si="4"/>
        <v>-4.5633179961236392E-3</v>
      </c>
      <c r="J271" s="18"/>
    </row>
    <row r="272" spans="2:10" hidden="1">
      <c r="B272" s="14">
        <v>491</v>
      </c>
      <c r="C272" s="15" t="s">
        <v>209</v>
      </c>
      <c r="D272" s="15" t="s">
        <v>375</v>
      </c>
      <c r="E272" s="16">
        <f>+'[1]2014'!M272-'[1]2014'!L272</f>
        <v>9036869</v>
      </c>
      <c r="F272" s="16">
        <f>+'[1]2015'!AL272-'[1]2015'!AK272</f>
        <v>9834242</v>
      </c>
      <c r="G272" s="16">
        <f>+'[1]2016'!AT272-'[1]2016'!AS272</f>
        <v>9865375</v>
      </c>
      <c r="H272" s="16">
        <f>+'[1]2017'!AJ272-'[1]2017'!AI272</f>
        <v>9930642.8049740195</v>
      </c>
      <c r="I272" s="17">
        <f t="shared" si="4"/>
        <v>9.8903038759776241E-2</v>
      </c>
      <c r="J272" s="18"/>
    </row>
    <row r="273" spans="2:10" hidden="1">
      <c r="B273" s="14">
        <v>492</v>
      </c>
      <c r="C273" s="15" t="s">
        <v>41</v>
      </c>
      <c r="D273" s="15" t="s">
        <v>376</v>
      </c>
      <c r="E273" s="16">
        <f>+'[1]2014'!M273-'[1]2014'!L273</f>
        <v>2346871</v>
      </c>
      <c r="F273" s="16">
        <f>+'[1]2015'!AL273-'[1]2015'!AK273</f>
        <v>2333799</v>
      </c>
      <c r="G273" s="16">
        <f>+'[1]2016'!AT273-'[1]2016'!AS273</f>
        <v>2309806</v>
      </c>
      <c r="H273" s="16">
        <f>+'[1]2017'!AJ273-'[1]2017'!AI273</f>
        <v>2327479.9252370433</v>
      </c>
      <c r="I273" s="17">
        <f t="shared" si="4"/>
        <v>-8.262522636717895E-3</v>
      </c>
      <c r="J273" s="18"/>
    </row>
    <row r="274" spans="2:10" hidden="1">
      <c r="B274" s="14">
        <v>493</v>
      </c>
      <c r="C274" s="15" t="s">
        <v>289</v>
      </c>
      <c r="D274" s="15" t="s">
        <v>377</v>
      </c>
      <c r="E274" s="16">
        <f>+'[1]2014'!M274-'[1]2014'!L274</f>
        <v>7211928</v>
      </c>
      <c r="F274" s="16">
        <f>+'[1]2015'!AL274-'[1]2015'!AK274</f>
        <v>7416247</v>
      </c>
      <c r="G274" s="16">
        <f>+'[1]2016'!AT274-'[1]2016'!AS274</f>
        <v>7441976</v>
      </c>
      <c r="H274" s="16">
        <f>+'[1]2017'!AJ274-'[1]2017'!AI274</f>
        <v>7495914.8345102565</v>
      </c>
      <c r="I274" s="17">
        <f t="shared" si="4"/>
        <v>3.9377380710159171E-2</v>
      </c>
      <c r="J274" s="18"/>
    </row>
    <row r="275" spans="2:10" hidden="1">
      <c r="B275" s="14">
        <v>494</v>
      </c>
      <c r="C275" s="15" t="s">
        <v>378</v>
      </c>
      <c r="D275" s="15" t="s">
        <v>379</v>
      </c>
      <c r="E275" s="16">
        <f>+'[1]2014'!M275-'[1]2014'!L275</f>
        <v>3713658</v>
      </c>
      <c r="F275" s="16">
        <f>+'[1]2015'!AL275-'[1]2015'!AK275</f>
        <v>4019774</v>
      </c>
      <c r="G275" s="16">
        <f>+'[1]2016'!AT275-'[1]2016'!AS275</f>
        <v>4035513</v>
      </c>
      <c r="H275" s="16">
        <f>+'[1]2017'!AJ275-'[1]2017'!AI275</f>
        <v>4068507.4224030823</v>
      </c>
      <c r="I275" s="17">
        <f t="shared" si="4"/>
        <v>9.5552531332471213E-2</v>
      </c>
      <c r="J275" s="18"/>
    </row>
    <row r="276" spans="2:10" hidden="1">
      <c r="B276" s="14">
        <v>495</v>
      </c>
      <c r="C276" s="15" t="s">
        <v>380</v>
      </c>
      <c r="D276" s="15" t="s">
        <v>381</v>
      </c>
      <c r="E276" s="16">
        <f>+'[1]2014'!M276-'[1]2014'!L276</f>
        <v>6650037.9800000004</v>
      </c>
      <c r="F276" s="16">
        <f>+'[1]2015'!AL276-'[1]2015'!AK276</f>
        <v>6937220</v>
      </c>
      <c r="G276" s="16">
        <f>+'[1]2016'!AT276-'[1]2016'!AS276</f>
        <v>6960550</v>
      </c>
      <c r="H276" s="16">
        <f>+'[1]2017'!AJ276-'[1]2017'!AI276</f>
        <v>7009460.1795891672</v>
      </c>
      <c r="I276" s="17">
        <f t="shared" si="4"/>
        <v>5.4048142382063125E-2</v>
      </c>
      <c r="J276" s="18"/>
    </row>
    <row r="277" spans="2:10" hidden="1">
      <c r="B277" s="14">
        <v>496</v>
      </c>
      <c r="C277" s="15" t="s">
        <v>380</v>
      </c>
      <c r="D277" s="15" t="s">
        <v>382</v>
      </c>
      <c r="E277" s="16">
        <f>+'[1]2014'!M277-'[1]2014'!L277</f>
        <v>1349882.5</v>
      </c>
      <c r="F277" s="16">
        <f>+'[1]2015'!AL277-'[1]2015'!AK277</f>
        <v>1299755</v>
      </c>
      <c r="G277" s="16">
        <f>+'[1]2016'!AT277-'[1]2016'!AS277</f>
        <v>1231811</v>
      </c>
      <c r="H277" s="16">
        <f>+'[1]2017'!AJ277-'[1]2017'!AI277</f>
        <v>1246002.1805630086</v>
      </c>
      <c r="I277" s="17">
        <f t="shared" si="4"/>
        <v>-7.6955082710525757E-2</v>
      </c>
      <c r="J277" s="18"/>
    </row>
    <row r="278" spans="2:10" hidden="1">
      <c r="B278" s="14">
        <v>497</v>
      </c>
      <c r="C278" s="15" t="s">
        <v>209</v>
      </c>
      <c r="D278" s="15" t="s">
        <v>383</v>
      </c>
      <c r="E278" s="16">
        <f>+'[1]2014'!M278-'[1]2014'!L278</f>
        <v>58878405</v>
      </c>
      <c r="F278" s="16">
        <f>+'[1]2015'!AL278-'[1]2015'!AK278</f>
        <v>59536193</v>
      </c>
      <c r="G278" s="16">
        <f>+'[1]2016'!AT278-'[1]2016'!AS278</f>
        <v>60760732</v>
      </c>
      <c r="H278" s="16">
        <f>+'[1]2017'!AJ278-'[1]2017'!AI278</f>
        <v>61657082.331982918</v>
      </c>
      <c r="I278" s="17">
        <f t="shared" si="4"/>
        <v>4.7193488546147133E-2</v>
      </c>
      <c r="J278" s="18"/>
    </row>
    <row r="279" spans="2:10" hidden="1">
      <c r="B279" s="14">
        <v>498</v>
      </c>
      <c r="C279" s="15" t="s">
        <v>231</v>
      </c>
      <c r="D279" s="15" t="s">
        <v>384</v>
      </c>
      <c r="E279" s="16">
        <f>+'[1]2014'!M279-'[1]2014'!L279</f>
        <v>3310997</v>
      </c>
      <c r="F279" s="16">
        <f>+'[1]2015'!AL279-'[1]2015'!AK279</f>
        <v>3668620</v>
      </c>
      <c r="G279" s="16">
        <f>+'[1]2016'!AT279-'[1]2016'!AS279</f>
        <v>3680811</v>
      </c>
      <c r="H279" s="16">
        <f>+'[1]2017'!AJ279-'[1]2017'!AI279</f>
        <v>3706368.8113771207</v>
      </c>
      <c r="I279" s="17">
        <f t="shared" si="4"/>
        <v>0.11941170933622725</v>
      </c>
      <c r="J279" s="18"/>
    </row>
    <row r="280" spans="2:10" hidden="1">
      <c r="B280" s="14">
        <v>499</v>
      </c>
      <c r="C280" s="15" t="s">
        <v>289</v>
      </c>
      <c r="D280" s="15" t="s">
        <v>385</v>
      </c>
      <c r="E280" s="16">
        <f>+'[1]2014'!M280-'[1]2014'!L280</f>
        <v>6228035</v>
      </c>
      <c r="F280" s="16">
        <f>+'[1]2015'!AL280-'[1]2015'!AK280</f>
        <v>7074568</v>
      </c>
      <c r="G280" s="16">
        <f>+'[1]2016'!AT280-'[1]2016'!AS280</f>
        <v>7097610</v>
      </c>
      <c r="H280" s="16">
        <f>+'[1]2017'!AJ280-'[1]2017'!AI280</f>
        <v>7062038.7211253475</v>
      </c>
      <c r="I280" s="17">
        <f t="shared" si="4"/>
        <v>0.13391121294683606</v>
      </c>
      <c r="J280" s="18"/>
    </row>
    <row r="281" spans="2:10">
      <c r="B281" s="14">
        <v>500</v>
      </c>
      <c r="C281" s="15" t="s">
        <v>37</v>
      </c>
      <c r="D281" s="15" t="s">
        <v>386</v>
      </c>
      <c r="E281" s="16">
        <f>+'[1]2014'!M281-'[1]2014'!L281</f>
        <v>153647774</v>
      </c>
      <c r="F281" s="16">
        <f>+'[1]2015'!AL281-'[1]2015'!AK281</f>
        <v>166398928</v>
      </c>
      <c r="G281" s="16">
        <f>+'[1]2016'!AT281-'[1]2016'!AS281</f>
        <v>166934153</v>
      </c>
      <c r="H281" s="16">
        <f>+'[1]2017'!AJ281-'[1]2017'!AI281</f>
        <v>168056194.84047207</v>
      </c>
      <c r="I281" s="17">
        <f t="shared" si="4"/>
        <v>9.3775656264776464E-2</v>
      </c>
      <c r="J281" s="18"/>
    </row>
    <row r="282" spans="2:10" hidden="1">
      <c r="B282" s="14">
        <v>501</v>
      </c>
      <c r="C282" s="15" t="s">
        <v>204</v>
      </c>
      <c r="D282" s="15" t="s">
        <v>387</v>
      </c>
      <c r="E282" s="16">
        <f>+'[1]2014'!M282-'[1]2014'!L282</f>
        <v>89761221</v>
      </c>
      <c r="F282" s="16">
        <f>+'[1]2015'!AL282-'[1]2015'!AK282</f>
        <v>94987737</v>
      </c>
      <c r="G282" s="16">
        <f>+'[1]2016'!AT282-'[1]2016'!AS282</f>
        <v>94912362</v>
      </c>
      <c r="H282" s="16">
        <f>+'[1]2017'!AJ282-'[1]2017'!AI282</f>
        <v>95569101.714285165</v>
      </c>
      <c r="I282" s="17">
        <f t="shared" si="4"/>
        <v>6.4703673252006766E-2</v>
      </c>
      <c r="J282" s="18"/>
    </row>
    <row r="283" spans="2:10" hidden="1">
      <c r="B283" s="14">
        <v>502</v>
      </c>
      <c r="C283" s="15" t="s">
        <v>207</v>
      </c>
      <c r="D283" s="15" t="s">
        <v>388</v>
      </c>
      <c r="E283" s="16">
        <f>+'[1]2014'!M283-'[1]2014'!L283</f>
        <v>928603.06</v>
      </c>
      <c r="F283" s="16">
        <f>+'[1]2015'!AL283-'[1]2015'!AK283</f>
        <v>967056</v>
      </c>
      <c r="G283" s="16">
        <f>+'[1]2016'!AT283-'[1]2016'!AS283</f>
        <v>971053</v>
      </c>
      <c r="H283" s="16">
        <f>+'[1]2017'!AJ283-'[1]2017'!AI283</f>
        <v>979433.30537274969</v>
      </c>
      <c r="I283" s="17">
        <f t="shared" si="4"/>
        <v>5.4738399605047228E-2</v>
      </c>
      <c r="J283" s="18"/>
    </row>
    <row r="284" spans="2:10" hidden="1">
      <c r="B284" s="14">
        <v>503</v>
      </c>
      <c r="C284" s="15" t="s">
        <v>389</v>
      </c>
      <c r="D284" s="15" t="s">
        <v>390</v>
      </c>
      <c r="E284" s="16">
        <f>+'[1]2014'!M284-'[1]2014'!L284</f>
        <v>8708815.3200000003</v>
      </c>
      <c r="F284" s="16">
        <f>+'[1]2015'!AL284-'[1]2015'!AK284</f>
        <v>9220170</v>
      </c>
      <c r="G284" s="16">
        <f>+'[1]2016'!AT284-'[1]2016'!AS284</f>
        <v>9251197</v>
      </c>
      <c r="H284" s="16">
        <f>+'[1]2017'!AJ284-'[1]2017'!AI284</f>
        <v>9315240.3984142616</v>
      </c>
      <c r="I284" s="17">
        <f t="shared" si="4"/>
        <v>6.9633475522393073E-2</v>
      </c>
      <c r="J284" s="18"/>
    </row>
    <row r="285" spans="2:10" hidden="1">
      <c r="B285" s="14">
        <v>504</v>
      </c>
      <c r="C285" s="15" t="s">
        <v>389</v>
      </c>
      <c r="D285" s="15" t="s">
        <v>391</v>
      </c>
      <c r="E285" s="16">
        <f>+'[1]2014'!M285-'[1]2014'!L285</f>
        <v>3763132.87</v>
      </c>
      <c r="F285" s="16">
        <f>+'[1]2015'!AL285-'[1]2015'!AK285</f>
        <v>4113089</v>
      </c>
      <c r="G285" s="16">
        <f>+'[1]2016'!AT285-'[1]2016'!AS285</f>
        <v>4126083</v>
      </c>
      <c r="H285" s="16">
        <f>+'[1]2017'!AJ285-'[1]2017'!AI285</f>
        <v>4153323.8929390479</v>
      </c>
      <c r="I285" s="17">
        <f t="shared" si="4"/>
        <v>0.10368781449352538</v>
      </c>
      <c r="J285" s="18"/>
    </row>
    <row r="286" spans="2:10" hidden="1">
      <c r="B286" s="14">
        <v>505</v>
      </c>
      <c r="C286" s="15" t="s">
        <v>389</v>
      </c>
      <c r="D286" s="15" t="s">
        <v>392</v>
      </c>
      <c r="E286" s="16">
        <f>+'[1]2014'!M286-'[1]2014'!L286</f>
        <v>3850860.32</v>
      </c>
      <c r="F286" s="16">
        <f>+'[1]2015'!AL286-'[1]2015'!AK286</f>
        <v>4009589</v>
      </c>
      <c r="G286" s="16">
        <f>+'[1]2016'!AT286-'[1]2016'!AS286</f>
        <v>3999357</v>
      </c>
      <c r="H286" s="16">
        <f>+'[1]2017'!AJ286-'[1]2017'!AI286</f>
        <v>4025782.854884061</v>
      </c>
      <c r="I286" s="17">
        <f t="shared" si="4"/>
        <v>4.5424274148707866E-2</v>
      </c>
      <c r="J286" s="18"/>
    </row>
    <row r="287" spans="2:10" hidden="1">
      <c r="B287" s="14">
        <v>506</v>
      </c>
      <c r="C287" s="15" t="s">
        <v>389</v>
      </c>
      <c r="D287" s="15" t="s">
        <v>393</v>
      </c>
      <c r="E287" s="16">
        <f>+'[1]2014'!M287-'[1]2014'!L287</f>
        <v>10211913.640000001</v>
      </c>
      <c r="F287" s="16">
        <f>+'[1]2015'!AL287-'[1]2015'!AK287</f>
        <v>10830735</v>
      </c>
      <c r="G287" s="16">
        <f>+'[1]2016'!AT287-'[1]2016'!AS287</f>
        <v>10865320</v>
      </c>
      <c r="H287" s="16">
        <f>+'[1]2017'!AJ287-'[1]2017'!AI287</f>
        <v>10937823.844853237</v>
      </c>
      <c r="I287" s="17">
        <f t="shared" si="4"/>
        <v>7.1084640004186017E-2</v>
      </c>
      <c r="J287" s="18"/>
    </row>
    <row r="288" spans="2:10">
      <c r="B288" s="14">
        <v>507</v>
      </c>
      <c r="C288" s="15" t="s">
        <v>245</v>
      </c>
      <c r="D288" s="15" t="s">
        <v>394</v>
      </c>
      <c r="E288" s="16">
        <f>+'[1]2014'!M288-'[1]2014'!L288</f>
        <v>2600053.15</v>
      </c>
      <c r="F288" s="16">
        <f>+'[1]2015'!AL288-'[1]2015'!AK288</f>
        <v>2208433</v>
      </c>
      <c r="G288" s="16">
        <f>+'[1]2016'!AT288-'[1]2016'!AS288</f>
        <v>2217561</v>
      </c>
      <c r="H288" s="16">
        <f>+'[1]2017'!AJ288-'[1]2017'!AI288</f>
        <v>2236697.5536510525</v>
      </c>
      <c r="I288" s="17">
        <f t="shared" si="4"/>
        <v>-0.13974929564380156</v>
      </c>
      <c r="J288" s="18"/>
    </row>
    <row r="289" spans="2:10" hidden="1">
      <c r="B289" s="14">
        <v>508</v>
      </c>
      <c r="C289" s="15" t="s">
        <v>289</v>
      </c>
      <c r="D289" s="15" t="s">
        <v>395</v>
      </c>
      <c r="E289" s="16">
        <f>+'[1]2014'!M289-'[1]2014'!L289</f>
        <v>7146356.46</v>
      </c>
      <c r="F289" s="16">
        <f>+'[1]2015'!AL289-'[1]2015'!AK289</f>
        <v>8173562</v>
      </c>
      <c r="G289" s="16">
        <f>+'[1]2016'!AT289-'[1]2016'!AS289</f>
        <v>8181871</v>
      </c>
      <c r="H289" s="16">
        <f>+'[1]2017'!AJ289-'[1]2017'!AI289</f>
        <v>7955125.1654738551</v>
      </c>
      <c r="I289" s="17">
        <f t="shared" si="4"/>
        <v>0.1131721752197421</v>
      </c>
      <c r="J289" s="18"/>
    </row>
    <row r="290" spans="2:10">
      <c r="B290" s="14">
        <v>509</v>
      </c>
      <c r="C290" s="15" t="s">
        <v>217</v>
      </c>
      <c r="D290" s="15" t="s">
        <v>396</v>
      </c>
      <c r="E290" s="16">
        <f>+'[1]2014'!M290-'[1]2014'!L290</f>
        <v>1752812.94</v>
      </c>
      <c r="F290" s="16">
        <f>+'[1]2015'!AL290-'[1]2015'!AK290</f>
        <v>1811772</v>
      </c>
      <c r="G290" s="16">
        <f>+'[1]2016'!AT290-'[1]2016'!AS290</f>
        <v>1817981</v>
      </c>
      <c r="H290" s="16">
        <f>+'[1]2017'!AJ290-'[1]2017'!AI290</f>
        <v>1830998.0284447139</v>
      </c>
      <c r="I290" s="17">
        <f t="shared" si="4"/>
        <v>4.4605494779559329E-2</v>
      </c>
      <c r="J290" s="18"/>
    </row>
    <row r="291" spans="2:10" hidden="1">
      <c r="B291" s="14">
        <v>511</v>
      </c>
      <c r="C291" s="15" t="s">
        <v>226</v>
      </c>
      <c r="D291" s="15" t="s">
        <v>397</v>
      </c>
      <c r="E291" s="16">
        <f>+'[1]2014'!M291-'[1]2014'!L291</f>
        <v>1196426.8700000001</v>
      </c>
      <c r="F291" s="16">
        <f>+'[1]2015'!AL291-'[1]2015'!AK291</f>
        <v>1269477</v>
      </c>
      <c r="G291" s="16">
        <f>+'[1]2016'!AT291-'[1]2016'!AS291</f>
        <v>1274413</v>
      </c>
      <c r="H291" s="16">
        <f>+'[1]2017'!AJ291-'[1]2017'!AI291</f>
        <v>1284759.705976008</v>
      </c>
      <c r="I291" s="17">
        <f t="shared" si="4"/>
        <v>7.3830535063131641E-2</v>
      </c>
      <c r="J291" s="18"/>
    </row>
    <row r="292" spans="2:10" hidden="1">
      <c r="B292" s="14">
        <v>512</v>
      </c>
      <c r="C292" s="15" t="s">
        <v>72</v>
      </c>
      <c r="D292" s="15" t="s">
        <v>398</v>
      </c>
      <c r="E292" s="16">
        <f>+'[1]2014'!M292-'[1]2014'!L292</f>
        <v>134063961</v>
      </c>
      <c r="F292" s="16">
        <f>+'[1]2015'!AL292-'[1]2015'!AK292</f>
        <v>136214435</v>
      </c>
      <c r="G292" s="16">
        <f>+'[1]2016'!AT292-'[1]2016'!AS292</f>
        <v>136730386</v>
      </c>
      <c r="H292" s="16">
        <f>+'[1]2017'!AJ292-'[1]2017'!AI292</f>
        <v>137812022.85351968</v>
      </c>
      <c r="I292" s="17">
        <f t="shared" si="4"/>
        <v>2.7957266259794222E-2</v>
      </c>
      <c r="J292" s="18"/>
    </row>
    <row r="293" spans="2:10" ht="4.5" customHeight="1">
      <c r="B293" s="19"/>
      <c r="C293" s="20"/>
      <c r="D293" s="20"/>
      <c r="E293" s="21"/>
      <c r="F293" s="21"/>
      <c r="G293" s="21"/>
      <c r="H293" s="21"/>
      <c r="I293" s="21"/>
      <c r="J293" s="18"/>
    </row>
    <row r="294" spans="2:10" ht="12.75" customHeight="1">
      <c r="B294" s="19"/>
      <c r="C294" s="20" t="s">
        <v>457</v>
      </c>
      <c r="E294" s="24">
        <v>944687371.62000012</v>
      </c>
      <c r="F294" s="24">
        <v>996854414</v>
      </c>
      <c r="G294" s="24">
        <v>999789028</v>
      </c>
      <c r="H294" s="24">
        <v>1005285601.922823</v>
      </c>
      <c r="I294" s="17">
        <f t="shared" si="4"/>
        <v>6.4146332557516672E-2</v>
      </c>
      <c r="J294" s="18"/>
    </row>
    <row r="295" spans="2:10" ht="4.5" customHeight="1">
      <c r="B295" s="19"/>
      <c r="C295" s="20"/>
      <c r="D295" s="20"/>
      <c r="E295" s="21"/>
      <c r="F295" s="21"/>
      <c r="G295" s="21"/>
      <c r="H295" s="21"/>
      <c r="I295" s="21"/>
      <c r="J295" s="18"/>
    </row>
    <row r="296" spans="2:10">
      <c r="B296" s="22"/>
      <c r="C296" s="23"/>
      <c r="D296" s="21" t="s">
        <v>399</v>
      </c>
      <c r="E296" s="24">
        <f>SUM(E7:E292)</f>
        <v>2950583748.3499994</v>
      </c>
      <c r="F296" s="24">
        <f>SUM(F7:F292)</f>
        <v>3092773312</v>
      </c>
      <c r="G296" s="24">
        <f>SUM(G7:G292)</f>
        <v>3097273451</v>
      </c>
      <c r="H296" s="24">
        <f>SUM(H7:H292)</f>
        <v>3114404856.1851225</v>
      </c>
      <c r="I296" s="17">
        <f t="shared" si="4"/>
        <v>5.5521592270252773E-2</v>
      </c>
      <c r="J296" s="18"/>
    </row>
    <row r="297" spans="2:10" ht="6.75" customHeight="1">
      <c r="B297" s="19"/>
      <c r="C297" s="20"/>
      <c r="D297" s="20"/>
      <c r="E297" s="21"/>
      <c r="F297" s="21"/>
      <c r="G297" s="21"/>
      <c r="H297" s="21"/>
      <c r="I297" s="21"/>
      <c r="J297" s="18"/>
    </row>
    <row r="298" spans="2:10">
      <c r="B298" s="81" t="s">
        <v>403</v>
      </c>
      <c r="C298" s="82"/>
      <c r="D298" s="82"/>
      <c r="E298" s="82"/>
      <c r="F298" s="82"/>
      <c r="G298" s="82"/>
      <c r="H298" s="82"/>
      <c r="I298" s="82"/>
      <c r="J298" s="18"/>
    </row>
    <row r="299" spans="2:10" ht="13.5" thickBot="1">
      <c r="B299" s="83"/>
      <c r="C299" s="84"/>
      <c r="D299" s="84"/>
      <c r="E299" s="84"/>
      <c r="F299" s="84"/>
      <c r="G299" s="84"/>
      <c r="H299" s="84"/>
      <c r="I299" s="84"/>
      <c r="J299" s="25"/>
    </row>
    <row r="300" spans="2:10">
      <c r="B300" s="5"/>
      <c r="C300" s="6"/>
      <c r="D300" s="6"/>
    </row>
    <row r="302" spans="2:10" ht="5.0999999999999996" hidden="1" customHeight="1">
      <c r="B302" s="26"/>
      <c r="C302" s="21"/>
      <c r="D302" s="21"/>
      <c r="E302" s="27"/>
      <c r="F302" s="27"/>
      <c r="G302" s="27"/>
      <c r="H302" s="27"/>
      <c r="I302" s="28"/>
      <c r="J302" s="13"/>
    </row>
    <row r="303" spans="2:10" hidden="1">
      <c r="B303" s="14">
        <v>202</v>
      </c>
      <c r="C303" s="15" t="s">
        <v>37</v>
      </c>
      <c r="D303" s="15" t="s">
        <v>38</v>
      </c>
      <c r="E303" s="29">
        <f t="shared" ref="E303:H305" si="5">+E22</f>
        <v>27874263</v>
      </c>
      <c r="F303" s="29">
        <f t="shared" si="5"/>
        <v>30272576</v>
      </c>
      <c r="G303" s="29">
        <f t="shared" si="5"/>
        <v>30368836</v>
      </c>
      <c r="H303" s="29">
        <f t="shared" si="5"/>
        <v>30570636.224355552</v>
      </c>
      <c r="I303" s="17">
        <f>+H303/E303-1</f>
        <v>9.6733435583769678E-2</v>
      </c>
      <c r="J303" s="18"/>
    </row>
    <row r="304" spans="2:10" ht="12.75" hidden="1" customHeight="1">
      <c r="B304" s="14">
        <v>203</v>
      </c>
      <c r="C304" s="15" t="s">
        <v>37</v>
      </c>
      <c r="D304" s="15" t="s">
        <v>39</v>
      </c>
      <c r="E304" s="29">
        <f t="shared" si="5"/>
        <v>8918081.8800000008</v>
      </c>
      <c r="F304" s="29">
        <f t="shared" si="5"/>
        <v>9524870</v>
      </c>
      <c r="G304" s="29">
        <f t="shared" si="5"/>
        <v>9565060</v>
      </c>
      <c r="H304" s="29">
        <f t="shared" si="5"/>
        <v>9643700.7316469029</v>
      </c>
      <c r="I304" s="17">
        <f>+H304/E304-1</f>
        <v>8.1364901265842837E-2</v>
      </c>
      <c r="J304" s="18"/>
    </row>
    <row r="305" spans="2:10" ht="12.75" hidden="1" customHeight="1">
      <c r="B305" s="14">
        <v>204</v>
      </c>
      <c r="C305" s="15" t="s">
        <v>37</v>
      </c>
      <c r="D305" s="15" t="s">
        <v>40</v>
      </c>
      <c r="E305" s="29">
        <f t="shared" si="5"/>
        <v>14083987.970000001</v>
      </c>
      <c r="F305" s="29">
        <f t="shared" si="5"/>
        <v>15531615</v>
      </c>
      <c r="G305" s="29">
        <f t="shared" si="5"/>
        <v>15585759</v>
      </c>
      <c r="H305" s="29">
        <f t="shared" si="5"/>
        <v>15699265.564312987</v>
      </c>
      <c r="I305" s="17">
        <f>+H305/E305-1</f>
        <v>0.11468893595717744</v>
      </c>
      <c r="J305" s="18"/>
    </row>
    <row r="306" spans="2:10" ht="12.75" hidden="1" customHeight="1">
      <c r="B306" s="14">
        <v>500</v>
      </c>
      <c r="C306" s="15" t="s">
        <v>37</v>
      </c>
      <c r="D306" s="15" t="s">
        <v>386</v>
      </c>
      <c r="E306" s="29">
        <f>+E281</f>
        <v>153647774</v>
      </c>
      <c r="F306" s="29">
        <f>+F281</f>
        <v>166398928</v>
      </c>
      <c r="G306" s="29">
        <f>+G281</f>
        <v>166934153</v>
      </c>
      <c r="H306" s="29">
        <f>+H281</f>
        <v>168056194.84047207</v>
      </c>
      <c r="I306" s="17">
        <f>+H306/E306-1</f>
        <v>9.3775656264776464E-2</v>
      </c>
      <c r="J306" s="18"/>
    </row>
    <row r="307" spans="2:10" ht="12.75" hidden="1" customHeight="1">
      <c r="B307" s="14"/>
      <c r="C307" s="15"/>
      <c r="D307" s="15" t="s">
        <v>400</v>
      </c>
      <c r="E307" s="30">
        <f>SUBTOTAL(9,E303:E306)</f>
        <v>0</v>
      </c>
      <c r="F307" s="30">
        <f>SUBTOTAL(9,F303:F306)</f>
        <v>0</v>
      </c>
      <c r="G307" s="30">
        <f>SUBTOTAL(9,G303:G306)</f>
        <v>0</v>
      </c>
      <c r="H307" s="30">
        <f>SUBTOTAL(9,H303:H306)</f>
        <v>0</v>
      </c>
      <c r="I307" s="31" t="e">
        <f>+H307/E307-1</f>
        <v>#DIV/0!</v>
      </c>
      <c r="J307" s="32"/>
    </row>
    <row r="308" spans="2:10" ht="5.0999999999999996" hidden="1" customHeight="1">
      <c r="B308" s="26"/>
      <c r="C308" s="21"/>
      <c r="D308" s="21"/>
      <c r="E308" s="27"/>
      <c r="F308" s="27"/>
      <c r="G308" s="27"/>
      <c r="H308" s="27"/>
      <c r="I308" s="28"/>
      <c r="J308" s="13"/>
    </row>
    <row r="309" spans="2:10" ht="5.0999999999999996" hidden="1" customHeight="1">
      <c r="B309" s="26"/>
      <c r="C309" s="21"/>
      <c r="D309" s="21"/>
      <c r="E309" s="27"/>
      <c r="F309" s="27"/>
      <c r="G309" s="27"/>
      <c r="H309" s="27"/>
      <c r="I309" s="28"/>
      <c r="J309" s="13"/>
    </row>
    <row r="310" spans="2:10" hidden="1">
      <c r="B310" s="14">
        <v>345</v>
      </c>
      <c r="C310" s="15" t="s">
        <v>204</v>
      </c>
      <c r="D310" s="15" t="s">
        <v>205</v>
      </c>
      <c r="E310" s="29">
        <v>20729756</v>
      </c>
      <c r="F310" s="29">
        <v>21914746</v>
      </c>
      <c r="G310" s="29">
        <v>21964066</v>
      </c>
      <c r="H310" s="29">
        <v>22124613</v>
      </c>
      <c r="I310" s="17">
        <f t="shared" ref="I310:I315" si="6">+H310/E310-1</f>
        <v>6.7287670920969767E-2</v>
      </c>
      <c r="J310" s="18"/>
    </row>
    <row r="311" spans="2:10" hidden="1">
      <c r="B311" s="14">
        <v>372</v>
      </c>
      <c r="C311" s="15" t="s">
        <v>204</v>
      </c>
      <c r="D311" s="15" t="s">
        <v>243</v>
      </c>
      <c r="E311" s="29">
        <v>4769050</v>
      </c>
      <c r="F311" s="29">
        <v>5075208</v>
      </c>
      <c r="G311" s="29">
        <v>5091946</v>
      </c>
      <c r="H311" s="29">
        <v>5127037</v>
      </c>
      <c r="I311" s="17">
        <f t="shared" si="6"/>
        <v>7.5064635514410671E-2</v>
      </c>
      <c r="J311" s="18"/>
    </row>
    <row r="312" spans="2:10" hidden="1">
      <c r="B312" s="14">
        <v>437</v>
      </c>
      <c r="C312" s="15" t="s">
        <v>204</v>
      </c>
      <c r="D312" s="15" t="s">
        <v>323</v>
      </c>
      <c r="E312" s="29">
        <v>30541607</v>
      </c>
      <c r="F312" s="29">
        <v>31509676</v>
      </c>
      <c r="G312" s="29">
        <v>31611692</v>
      </c>
      <c r="H312" s="29">
        <v>31860363</v>
      </c>
      <c r="I312" s="17">
        <f t="shared" si="6"/>
        <v>4.3178998406992797E-2</v>
      </c>
      <c r="J312" s="18"/>
    </row>
    <row r="313" spans="2:10" hidden="1">
      <c r="B313" s="14">
        <v>450</v>
      </c>
      <c r="C313" s="15" t="s">
        <v>204</v>
      </c>
      <c r="D313" s="15" t="s">
        <v>334</v>
      </c>
      <c r="E313" s="29">
        <v>20069020</v>
      </c>
      <c r="F313" s="29">
        <v>21292793</v>
      </c>
      <c r="G313" s="29">
        <v>21365152</v>
      </c>
      <c r="H313" s="29">
        <v>21497278</v>
      </c>
      <c r="I313" s="17">
        <f t="shared" si="6"/>
        <v>7.1167301642033332E-2</v>
      </c>
      <c r="J313" s="18"/>
    </row>
    <row r="314" spans="2:10" hidden="1">
      <c r="B314" s="14">
        <v>501</v>
      </c>
      <c r="C314" s="15" t="s">
        <v>204</v>
      </c>
      <c r="D314" s="15" t="s">
        <v>401</v>
      </c>
      <c r="E314" s="29">
        <v>89761221</v>
      </c>
      <c r="F314" s="29">
        <v>94987737</v>
      </c>
      <c r="G314" s="29">
        <v>94912362</v>
      </c>
      <c r="H314" s="29">
        <v>95569102</v>
      </c>
      <c r="I314" s="17">
        <f t="shared" si="6"/>
        <v>6.4703676435061031E-2</v>
      </c>
      <c r="J314" s="18"/>
    </row>
    <row r="315" spans="2:10" hidden="1">
      <c r="B315" s="14"/>
      <c r="C315" s="15"/>
      <c r="D315" s="15" t="s">
        <v>402</v>
      </c>
      <c r="E315" s="30">
        <f>SUBTOTAL(9,E310:E314)</f>
        <v>0</v>
      </c>
      <c r="F315" s="30">
        <f>SUBTOTAL(9,F310:F314)</f>
        <v>0</v>
      </c>
      <c r="G315" s="30">
        <f>SUBTOTAL(9,G310:G314)</f>
        <v>0</v>
      </c>
      <c r="H315" s="30">
        <f>SUBTOTAL(9,H310:H314)</f>
        <v>0</v>
      </c>
      <c r="I315" s="31" t="e">
        <f t="shared" si="6"/>
        <v>#DIV/0!</v>
      </c>
      <c r="J315" s="32"/>
    </row>
  </sheetData>
  <autoFilter ref="B6:D292">
    <filterColumn colId="0">
      <filters>
        <filter val="106"/>
        <filter val="203"/>
        <filter val="204"/>
        <filter val="208"/>
        <filter val="209"/>
        <filter val="216"/>
        <filter val="217"/>
        <filter val="227"/>
        <filter val="230"/>
        <filter val="233"/>
        <filter val="250"/>
        <filter val="255"/>
        <filter val="259"/>
        <filter val="262"/>
        <filter val="265"/>
        <filter val="270"/>
        <filter val="293"/>
        <filter val="303"/>
        <filter val="308"/>
        <filter val="313"/>
        <filter val="314"/>
        <filter val="323"/>
        <filter val="327"/>
        <filter val="350"/>
        <filter val="366"/>
        <filter val="369"/>
        <filter val="374"/>
        <filter val="383"/>
        <filter val="407"/>
        <filter val="431"/>
        <filter val="452"/>
        <filter val="457"/>
        <filter val="458"/>
        <filter val="477"/>
        <filter val="482"/>
        <filter val="500"/>
        <filter val="507"/>
        <filter val="509"/>
      </filters>
    </filterColumn>
  </autoFilter>
  <mergeCells count="2">
    <mergeCell ref="B5:I5"/>
    <mergeCell ref="B298:I299"/>
  </mergeCells>
  <printOptions horizontalCentered="1" gridLines="1"/>
  <pageMargins left="0.2" right="0.2" top="0.25" bottom="0.5" header="0.3" footer="0.3"/>
  <pageSetup scale="90" orientation="portrait" r:id="rId1"/>
  <headerFooter>
    <oddFooter>&amp;R&amp;10SF15-092.xlsx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4"/>
  <sheetViews>
    <sheetView tabSelected="1" workbookViewId="0">
      <pane xSplit="4" ySplit="2" topLeftCell="K3" activePane="bottomRight" state="frozen"/>
      <selection pane="topRight" activeCell="D1" sqref="D1"/>
      <selection pane="bottomLeft" activeCell="A3" sqref="A3"/>
      <selection pane="bottomRight" activeCell="P15" sqref="P15"/>
    </sheetView>
  </sheetViews>
  <sheetFormatPr defaultRowHeight="12.75"/>
  <cols>
    <col min="1" max="1" width="9.140625" style="1"/>
    <col min="2" max="2" width="24" style="3" bestFit="1" customWidth="1"/>
    <col min="3" max="3" width="13" style="3" customWidth="1"/>
    <col min="4" max="6" width="12.7109375" style="36" customWidth="1"/>
    <col min="7" max="7" width="11.42578125" style="36" customWidth="1"/>
    <col min="8" max="8" width="11.42578125" style="36" bestFit="1" customWidth="1"/>
    <col min="9" max="9" width="12.85546875" style="36" bestFit="1" customWidth="1"/>
    <col min="10" max="10" width="2.7109375" style="36" customWidth="1"/>
    <col min="11" max="13" width="12.7109375" style="36" customWidth="1"/>
    <col min="14" max="14" width="11.42578125" style="36" customWidth="1"/>
    <col min="15" max="15" width="12.7109375" style="36" customWidth="1"/>
    <col min="16" max="16" width="12.85546875" style="36" bestFit="1" customWidth="1"/>
    <col min="17" max="17" width="2.7109375" style="36" customWidth="1"/>
    <col min="18" max="20" width="12.7109375" style="36" customWidth="1"/>
    <col min="21" max="21" width="11.42578125" style="36" customWidth="1"/>
    <col min="22" max="22" width="11.42578125" style="36" bestFit="1" customWidth="1"/>
    <col min="23" max="23" width="12.85546875" style="36" bestFit="1" customWidth="1"/>
    <col min="24" max="24" width="9.42578125" style="3" bestFit="1" customWidth="1"/>
    <col min="25" max="25" width="9.140625" style="3"/>
    <col min="26" max="26" width="10.42578125" style="3" customWidth="1"/>
    <col min="27" max="16384" width="9.140625" style="3"/>
  </cols>
  <sheetData>
    <row r="1" spans="1:33">
      <c r="A1" s="34"/>
      <c r="B1" s="35"/>
      <c r="C1" s="35"/>
      <c r="D1" s="87" t="s">
        <v>404</v>
      </c>
      <c r="E1" s="87"/>
      <c r="F1" s="87"/>
      <c r="G1" s="87"/>
      <c r="H1" s="87"/>
      <c r="I1" s="87"/>
      <c r="K1" s="87" t="s">
        <v>405</v>
      </c>
      <c r="L1" s="87"/>
      <c r="M1" s="87"/>
      <c r="N1" s="87"/>
      <c r="O1" s="87"/>
      <c r="P1" s="87"/>
      <c r="R1" s="87" t="s">
        <v>406</v>
      </c>
      <c r="S1" s="87"/>
      <c r="T1" s="87"/>
      <c r="U1" s="87"/>
      <c r="V1" s="87"/>
      <c r="W1" s="87"/>
      <c r="Y1" s="86" t="s">
        <v>449</v>
      </c>
      <c r="Z1" s="86"/>
      <c r="AA1" s="86"/>
      <c r="AB1" s="86"/>
      <c r="AD1" s="86" t="s">
        <v>450</v>
      </c>
      <c r="AE1" s="86"/>
      <c r="AF1" s="86"/>
      <c r="AG1" s="86"/>
    </row>
    <row r="2" spans="1:33" s="41" customFormat="1" ht="25.5">
      <c r="A2" s="37" t="s">
        <v>407</v>
      </c>
      <c r="B2" s="37" t="s">
        <v>408</v>
      </c>
      <c r="C2" s="37" t="s">
        <v>461</v>
      </c>
      <c r="D2" s="38" t="s">
        <v>409</v>
      </c>
      <c r="E2" s="38" t="s">
        <v>410</v>
      </c>
      <c r="F2" s="38" t="s">
        <v>411</v>
      </c>
      <c r="G2" s="38" t="s">
        <v>412</v>
      </c>
      <c r="H2" s="38" t="s">
        <v>413</v>
      </c>
      <c r="I2" s="38" t="s">
        <v>414</v>
      </c>
      <c r="J2" s="40"/>
      <c r="K2" s="38" t="s">
        <v>409</v>
      </c>
      <c r="L2" s="38" t="s">
        <v>410</v>
      </c>
      <c r="M2" s="38" t="s">
        <v>411</v>
      </c>
      <c r="N2" s="38" t="s">
        <v>412</v>
      </c>
      <c r="O2" s="38" t="s">
        <v>413</v>
      </c>
      <c r="P2" s="38" t="s">
        <v>414</v>
      </c>
      <c r="Q2" s="40"/>
      <c r="R2" s="38" t="s">
        <v>409</v>
      </c>
      <c r="S2" s="38" t="s">
        <v>410</v>
      </c>
      <c r="T2" s="38" t="s">
        <v>411</v>
      </c>
      <c r="U2" s="38" t="s">
        <v>412</v>
      </c>
      <c r="V2" s="38" t="s">
        <v>413</v>
      </c>
      <c r="W2" s="38" t="s">
        <v>414</v>
      </c>
      <c r="Y2" s="42" t="s">
        <v>409</v>
      </c>
      <c r="Z2" s="42" t="s">
        <v>410</v>
      </c>
      <c r="AA2" s="42" t="s">
        <v>411</v>
      </c>
      <c r="AB2" s="42" t="s">
        <v>451</v>
      </c>
      <c r="AD2" s="42" t="s">
        <v>409</v>
      </c>
      <c r="AE2" s="42" t="s">
        <v>410</v>
      </c>
      <c r="AF2" s="42" t="s">
        <v>411</v>
      </c>
      <c r="AG2" s="42" t="s">
        <v>451</v>
      </c>
    </row>
    <row r="3" spans="1:33">
      <c r="A3" s="1">
        <v>106</v>
      </c>
      <c r="B3" s="3" t="s">
        <v>415</v>
      </c>
      <c r="C3" s="3" t="s">
        <v>462</v>
      </c>
      <c r="D3" s="36">
        <f t="shared" ref="D3:D40" si="0">+I3-E3-F3-H3-G3</f>
        <v>718781</v>
      </c>
      <c r="E3" s="36">
        <v>1387566</v>
      </c>
      <c r="F3" s="36">
        <v>361560</v>
      </c>
      <c r="G3" s="36">
        <v>0</v>
      </c>
      <c r="H3" s="36">
        <v>0</v>
      </c>
      <c r="I3" s="36">
        <v>2467907</v>
      </c>
      <c r="K3" s="36">
        <f t="shared" ref="K3:K39" si="1">+P3-L3-M3-O3-N3</f>
        <v>638380</v>
      </c>
      <c r="L3" s="36">
        <v>1222017</v>
      </c>
      <c r="M3" s="36">
        <v>411856</v>
      </c>
      <c r="N3" s="36">
        <v>47062</v>
      </c>
      <c r="O3" s="36">
        <v>0</v>
      </c>
      <c r="P3" s="36">
        <v>2319315</v>
      </c>
      <c r="R3" s="36">
        <f t="shared" ref="R3:R39" si="2">+W3-S3-T3-V3-U3</f>
        <v>815098</v>
      </c>
      <c r="S3" s="36">
        <v>1508770</v>
      </c>
      <c r="T3" s="36">
        <v>423900</v>
      </c>
      <c r="U3" s="36">
        <v>649588</v>
      </c>
      <c r="V3" s="36">
        <v>0</v>
      </c>
      <c r="W3" s="36">
        <v>3397356</v>
      </c>
      <c r="Y3" s="43">
        <f>IF($I3=0," ",(K3/D3-1))</f>
        <v>-0.11185743640969925</v>
      </c>
      <c r="Z3" s="43">
        <f t="shared" ref="Z3:AA3" si="3">IF($I3=0," ",(L3/E3-1))</f>
        <v>-0.1193089193595116</v>
      </c>
      <c r="AA3" s="43">
        <f t="shared" si="3"/>
        <v>0.13910830844119926</v>
      </c>
      <c r="AB3" s="43">
        <f>IF(I3=0," ",(SUM(K3:M3)/SUM(D3:F3)-1))</f>
        <v>-7.9279324545049712E-2</v>
      </c>
      <c r="AD3" s="43">
        <f>IF($W3=0," ",(R3/K3-1))</f>
        <v>0.27682258216109523</v>
      </c>
      <c r="AE3" s="43">
        <f t="shared" ref="AE3:AF3" si="4">IF($W3=0," ",(S3/L3-1))</f>
        <v>0.23465549169937905</v>
      </c>
      <c r="AF3" s="43">
        <f t="shared" si="4"/>
        <v>2.9243230643720031E-2</v>
      </c>
      <c r="AG3" s="43">
        <f>IF(P3=0," ",(SUM(R3:T3)/SUM(K3:M3)-1))</f>
        <v>0.2092702705200522</v>
      </c>
    </row>
    <row r="4" spans="1:33">
      <c r="A4" s="1">
        <v>203</v>
      </c>
      <c r="B4" s="3" t="s">
        <v>416</v>
      </c>
      <c r="C4" s="3" t="s">
        <v>463</v>
      </c>
      <c r="D4" s="33">
        <f t="shared" si="0"/>
        <v>5100347</v>
      </c>
      <c r="E4" s="33">
        <v>10401037</v>
      </c>
      <c r="F4" s="33">
        <v>1661268</v>
      </c>
      <c r="G4" s="33">
        <v>1124255</v>
      </c>
      <c r="H4" s="33">
        <v>2171995</v>
      </c>
      <c r="I4" s="33">
        <v>20458902</v>
      </c>
      <c r="J4" s="33"/>
      <c r="K4" s="33">
        <f t="shared" si="1"/>
        <v>4011655</v>
      </c>
      <c r="L4" s="33">
        <v>11598832</v>
      </c>
      <c r="M4" s="33">
        <v>1785512</v>
      </c>
      <c r="N4" s="33">
        <v>1521163</v>
      </c>
      <c r="O4" s="33">
        <v>2340352</v>
      </c>
      <c r="P4" s="33">
        <v>21257514</v>
      </c>
      <c r="Q4" s="33"/>
      <c r="R4" s="33">
        <f t="shared" si="2"/>
        <v>4983515</v>
      </c>
      <c r="S4" s="33">
        <v>12408224</v>
      </c>
      <c r="T4" s="33">
        <v>1864500</v>
      </c>
      <c r="U4" s="33">
        <v>1923134</v>
      </c>
      <c r="V4" s="33">
        <v>2465361</v>
      </c>
      <c r="W4" s="33">
        <v>23644734</v>
      </c>
      <c r="Y4" s="43">
        <f t="shared" ref="Y4:Y41" si="5">IF($I4=0," ",(K4/D4-1))</f>
        <v>-0.21345449633132807</v>
      </c>
      <c r="Z4" s="43">
        <f t="shared" ref="Z4:Z41" si="6">IF($I4=0," ",(L4/E4-1))</f>
        <v>0.11516111326207179</v>
      </c>
      <c r="AA4" s="43">
        <f t="shared" ref="AA4:AA41" si="7">IF($I4=0," ",(M4/F4-1))</f>
        <v>7.4788655412612481E-2</v>
      </c>
      <c r="AB4" s="43">
        <f t="shared" ref="AB4:AB41" si="8">IF(I4=0," ",(SUM(K4:M4)/SUM(D4:F4)-1))</f>
        <v>1.3596208791042397E-2</v>
      </c>
      <c r="AD4" s="43">
        <f t="shared" ref="AD4:AD41" si="9">IF($W4=0," ",(R4/K4-1))</f>
        <v>0.24225911749639484</v>
      </c>
      <c r="AE4" s="43">
        <f t="shared" ref="AE4:AE41" si="10">IF($W4=0," ",(S4/L4-1))</f>
        <v>6.9782198759323455E-2</v>
      </c>
      <c r="AF4" s="43">
        <f t="shared" ref="AF4:AF41" si="11">IF($W4=0," ",(T4/M4-1))</f>
        <v>4.4238291313640099E-2</v>
      </c>
      <c r="AG4" s="43">
        <f t="shared" ref="AG4:AG41" si="12">IF(P4=0," ",(SUM(R4:T4)/SUM(K4:M4)-1))</f>
        <v>0.10693493371665519</v>
      </c>
    </row>
    <row r="5" spans="1:33">
      <c r="A5" s="1">
        <v>204</v>
      </c>
      <c r="B5" s="3" t="s">
        <v>417</v>
      </c>
      <c r="C5" s="3" t="s">
        <v>463</v>
      </c>
      <c r="D5" s="33">
        <f t="shared" si="0"/>
        <v>6530078</v>
      </c>
      <c r="E5" s="33">
        <v>15846006</v>
      </c>
      <c r="F5" s="33">
        <v>2680058</v>
      </c>
      <c r="G5" s="33">
        <v>528544</v>
      </c>
      <c r="H5" s="33">
        <v>3139147</v>
      </c>
      <c r="I5" s="33">
        <v>28723833</v>
      </c>
      <c r="J5" s="33"/>
      <c r="K5" s="33">
        <f t="shared" si="1"/>
        <v>6773497</v>
      </c>
      <c r="L5" s="33">
        <v>18441861</v>
      </c>
      <c r="M5" s="33">
        <v>2981008</v>
      </c>
      <c r="N5" s="33">
        <v>619742</v>
      </c>
      <c r="O5" s="33">
        <v>3136685</v>
      </c>
      <c r="P5" s="33">
        <v>31952793</v>
      </c>
      <c r="Q5" s="33"/>
      <c r="R5" s="33">
        <f t="shared" si="2"/>
        <v>8094673</v>
      </c>
      <c r="S5" s="33">
        <v>19356521</v>
      </c>
      <c r="T5" s="33">
        <v>3300576</v>
      </c>
      <c r="U5" s="33">
        <v>1148286</v>
      </c>
      <c r="V5" s="33">
        <v>5944410</v>
      </c>
      <c r="W5" s="33">
        <v>37844466</v>
      </c>
      <c r="Y5" s="43">
        <f t="shared" si="5"/>
        <v>3.7276583832536181E-2</v>
      </c>
      <c r="Z5" s="43">
        <f t="shared" si="6"/>
        <v>0.1638176206673152</v>
      </c>
      <c r="AA5" s="43">
        <f t="shared" si="7"/>
        <v>0.11229234591191672</v>
      </c>
      <c r="AB5" s="43">
        <f t="shared" si="8"/>
        <v>0.12532751450722146</v>
      </c>
      <c r="AD5" s="43">
        <f t="shared" si="9"/>
        <v>0.19505079872331832</v>
      </c>
      <c r="AE5" s="43">
        <f t="shared" si="10"/>
        <v>4.9596946859104873E-2</v>
      </c>
      <c r="AF5" s="43">
        <f t="shared" si="11"/>
        <v>0.10720132250567582</v>
      </c>
      <c r="AG5" s="43">
        <f t="shared" si="12"/>
        <v>9.0628842028791956E-2</v>
      </c>
    </row>
    <row r="6" spans="1:33">
      <c r="A6" s="1">
        <v>208</v>
      </c>
      <c r="B6" s="3" t="s">
        <v>418</v>
      </c>
      <c r="C6" s="3" t="s">
        <v>462</v>
      </c>
      <c r="D6" s="33">
        <f t="shared" si="0"/>
        <v>1180817</v>
      </c>
      <c r="E6" s="33">
        <v>2876675</v>
      </c>
      <c r="F6" s="33">
        <v>583372</v>
      </c>
      <c r="G6" s="33">
        <v>210072</v>
      </c>
      <c r="H6" s="33">
        <v>221410</v>
      </c>
      <c r="I6" s="33">
        <v>5072346</v>
      </c>
      <c r="J6" s="33"/>
      <c r="K6" s="33">
        <f t="shared" si="1"/>
        <v>1178217</v>
      </c>
      <c r="L6" s="33">
        <v>2765700</v>
      </c>
      <c r="M6" s="33">
        <v>563018</v>
      </c>
      <c r="N6" s="33">
        <v>109631</v>
      </c>
      <c r="O6" s="33">
        <v>222741</v>
      </c>
      <c r="P6" s="33">
        <v>4839307</v>
      </c>
      <c r="Q6" s="33"/>
      <c r="R6" s="33">
        <f t="shared" si="2"/>
        <v>1729435</v>
      </c>
      <c r="S6" s="33">
        <v>3157170</v>
      </c>
      <c r="T6" s="33">
        <v>601497</v>
      </c>
      <c r="U6" s="33">
        <v>200000</v>
      </c>
      <c r="V6" s="33">
        <v>223522</v>
      </c>
      <c r="W6" s="33">
        <v>5911624</v>
      </c>
      <c r="Y6" s="43">
        <f t="shared" si="5"/>
        <v>-2.2018653186733905E-3</v>
      </c>
      <c r="Z6" s="43">
        <f t="shared" si="6"/>
        <v>-3.8577524398828555E-2</v>
      </c>
      <c r="AA6" s="43">
        <f t="shared" si="7"/>
        <v>-3.4890258702851673E-2</v>
      </c>
      <c r="AB6" s="43">
        <f t="shared" si="8"/>
        <v>-2.8858634943838002E-2</v>
      </c>
      <c r="AD6" s="43">
        <f t="shared" si="9"/>
        <v>0.46784081370409702</v>
      </c>
      <c r="AE6" s="43">
        <f t="shared" si="10"/>
        <v>0.14154463607766576</v>
      </c>
      <c r="AF6" s="43">
        <f t="shared" si="11"/>
        <v>6.8344173720911172E-2</v>
      </c>
      <c r="AG6" s="43">
        <f t="shared" si="12"/>
        <v>0.21770160874297062</v>
      </c>
    </row>
    <row r="7" spans="1:33">
      <c r="A7" s="1">
        <v>209</v>
      </c>
      <c r="B7" s="3" t="s">
        <v>419</v>
      </c>
      <c r="D7" s="36">
        <f t="shared" si="0"/>
        <v>0</v>
      </c>
      <c r="L7" s="85" t="s">
        <v>454</v>
      </c>
      <c r="M7" s="85"/>
      <c r="N7" s="85"/>
      <c r="O7" s="85"/>
      <c r="S7" s="85" t="s">
        <v>454</v>
      </c>
      <c r="T7" s="85"/>
      <c r="U7" s="85"/>
      <c r="V7" s="85"/>
      <c r="Y7" s="43" t="str">
        <f t="shared" si="5"/>
        <v xml:space="preserve"> </v>
      </c>
      <c r="Z7" s="43" t="str">
        <f t="shared" si="6"/>
        <v xml:space="preserve"> </v>
      </c>
      <c r="AA7" s="43" t="str">
        <f t="shared" si="7"/>
        <v xml:space="preserve"> </v>
      </c>
      <c r="AB7" s="43" t="str">
        <f t="shared" si="8"/>
        <v xml:space="preserve"> </v>
      </c>
      <c r="AD7" s="43" t="str">
        <f t="shared" si="9"/>
        <v xml:space="preserve"> </v>
      </c>
      <c r="AE7" s="43" t="str">
        <f t="shared" si="10"/>
        <v xml:space="preserve"> </v>
      </c>
      <c r="AF7" s="43" t="str">
        <f t="shared" si="11"/>
        <v xml:space="preserve"> </v>
      </c>
      <c r="AG7" s="43" t="str">
        <f t="shared" si="12"/>
        <v xml:space="preserve"> </v>
      </c>
    </row>
    <row r="8" spans="1:33">
      <c r="A8" s="1">
        <v>216</v>
      </c>
      <c r="B8" s="3" t="s">
        <v>420</v>
      </c>
      <c r="D8" s="36">
        <f t="shared" si="0"/>
        <v>0</v>
      </c>
      <c r="L8" s="85" t="s">
        <v>452</v>
      </c>
      <c r="M8" s="85"/>
      <c r="N8" s="85"/>
      <c r="O8" s="85"/>
      <c r="S8" s="85" t="s">
        <v>452</v>
      </c>
      <c r="T8" s="85"/>
      <c r="U8" s="85"/>
      <c r="V8" s="85"/>
      <c r="Y8" s="43" t="str">
        <f t="shared" si="5"/>
        <v xml:space="preserve"> </v>
      </c>
      <c r="Z8" s="43" t="str">
        <f t="shared" si="6"/>
        <v xml:space="preserve"> </v>
      </c>
      <c r="AA8" s="43" t="str">
        <f t="shared" si="7"/>
        <v xml:space="preserve"> </v>
      </c>
      <c r="AB8" s="43" t="str">
        <f t="shared" si="8"/>
        <v xml:space="preserve"> </v>
      </c>
      <c r="AD8" s="43" t="str">
        <f t="shared" si="9"/>
        <v xml:space="preserve"> </v>
      </c>
      <c r="AE8" s="43" t="str">
        <f t="shared" si="10"/>
        <v xml:space="preserve"> </v>
      </c>
      <c r="AF8" s="43" t="str">
        <f t="shared" si="11"/>
        <v xml:space="preserve"> </v>
      </c>
      <c r="AG8" s="43" t="str">
        <f t="shared" si="12"/>
        <v xml:space="preserve"> </v>
      </c>
    </row>
    <row r="9" spans="1:33">
      <c r="A9" s="1">
        <v>217</v>
      </c>
      <c r="B9" s="3" t="s">
        <v>421</v>
      </c>
      <c r="D9" s="36">
        <f t="shared" si="0"/>
        <v>0</v>
      </c>
      <c r="L9" s="85" t="s">
        <v>459</v>
      </c>
      <c r="M9" s="85"/>
      <c r="N9" s="85"/>
      <c r="O9" s="85"/>
      <c r="S9" s="85" t="s">
        <v>459</v>
      </c>
      <c r="T9" s="85"/>
      <c r="U9" s="85"/>
      <c r="V9" s="85"/>
      <c r="Y9" s="43" t="str">
        <f t="shared" si="5"/>
        <v xml:space="preserve"> </v>
      </c>
      <c r="Z9" s="43" t="str">
        <f t="shared" si="6"/>
        <v xml:space="preserve"> </v>
      </c>
      <c r="AA9" s="43" t="str">
        <f t="shared" si="7"/>
        <v xml:space="preserve"> </v>
      </c>
      <c r="AB9" s="43" t="str">
        <f t="shared" si="8"/>
        <v xml:space="preserve"> </v>
      </c>
      <c r="AD9" s="43" t="str">
        <f t="shared" si="9"/>
        <v xml:space="preserve"> </v>
      </c>
      <c r="AE9" s="43" t="str">
        <f t="shared" si="10"/>
        <v xml:space="preserve"> </v>
      </c>
      <c r="AF9" s="43" t="str">
        <f t="shared" si="11"/>
        <v xml:space="preserve"> </v>
      </c>
      <c r="AG9" s="43" t="str">
        <f t="shared" si="12"/>
        <v xml:space="preserve"> </v>
      </c>
    </row>
    <row r="10" spans="1:33">
      <c r="A10" s="1">
        <v>227</v>
      </c>
      <c r="B10" s="3" t="s">
        <v>422</v>
      </c>
      <c r="D10" s="36">
        <f t="shared" si="0"/>
        <v>0</v>
      </c>
      <c r="L10" s="85" t="s">
        <v>455</v>
      </c>
      <c r="M10" s="85"/>
      <c r="N10" s="85"/>
      <c r="O10" s="85"/>
      <c r="S10" s="85" t="s">
        <v>455</v>
      </c>
      <c r="T10" s="85"/>
      <c r="U10" s="85"/>
      <c r="V10" s="85"/>
      <c r="Y10" s="43" t="str">
        <f t="shared" si="5"/>
        <v xml:space="preserve"> </v>
      </c>
      <c r="Z10" s="43" t="str">
        <f>IF($I10=0," ",(#REF!/E10-1))</f>
        <v xml:space="preserve"> </v>
      </c>
      <c r="AA10" s="43" t="str">
        <f>IF($I10=0," ",(#REF!/F10-1))</f>
        <v xml:space="preserve"> </v>
      </c>
      <c r="AB10" s="43" t="str">
        <f>IF(I10=0," ",(SUM(K10:K10)/SUM(D10:F10)-1))</f>
        <v xml:space="preserve"> </v>
      </c>
      <c r="AD10" s="43" t="str">
        <f t="shared" si="9"/>
        <v xml:space="preserve"> </v>
      </c>
      <c r="AE10" s="43" t="str">
        <f>IF($W10=0," ",(S10/#REF!-1))</f>
        <v xml:space="preserve"> </v>
      </c>
      <c r="AF10" s="43" t="str">
        <f>IF($W10=0," ",(T10/#REF!-1))</f>
        <v xml:space="preserve"> </v>
      </c>
      <c r="AG10" s="43" t="str">
        <f>IF(P10=0," ",(SUM(R10:T10)/SUM(K10:K10)-1))</f>
        <v xml:space="preserve"> </v>
      </c>
    </row>
    <row r="11" spans="1:33">
      <c r="A11" s="1">
        <v>230</v>
      </c>
      <c r="B11" s="3" t="s">
        <v>423</v>
      </c>
      <c r="C11" s="3" t="s">
        <v>463</v>
      </c>
      <c r="D11" s="33">
        <f t="shared" si="0"/>
        <v>6756362</v>
      </c>
      <c r="E11" s="33">
        <v>16594752</v>
      </c>
      <c r="F11" s="33">
        <v>3117047</v>
      </c>
      <c r="G11" s="33">
        <v>815718</v>
      </c>
      <c r="H11" s="33">
        <v>5973706</v>
      </c>
      <c r="I11" s="33">
        <v>33257585</v>
      </c>
      <c r="J11" s="33"/>
      <c r="K11" s="33">
        <f t="shared" si="1"/>
        <v>7174825</v>
      </c>
      <c r="L11" s="33">
        <v>18083159</v>
      </c>
      <c r="M11" s="33">
        <v>3351289</v>
      </c>
      <c r="N11" s="33">
        <v>580169</v>
      </c>
      <c r="O11" s="33">
        <v>6223189</v>
      </c>
      <c r="P11" s="33">
        <v>35412631</v>
      </c>
      <c r="Q11" s="33"/>
      <c r="R11" s="33">
        <f t="shared" si="2"/>
        <v>7832404</v>
      </c>
      <c r="S11" s="33">
        <v>19953222</v>
      </c>
      <c r="T11" s="33">
        <v>3401521</v>
      </c>
      <c r="U11" s="33">
        <v>1167000</v>
      </c>
      <c r="V11" s="33">
        <v>6205269</v>
      </c>
      <c r="W11" s="33">
        <v>38559416</v>
      </c>
      <c r="Y11" s="43">
        <f t="shared" si="5"/>
        <v>6.1936142557192708E-2</v>
      </c>
      <c r="Z11" s="43">
        <f t="shared" si="6"/>
        <v>8.9691427747760288E-2</v>
      </c>
      <c r="AA11" s="43">
        <f t="shared" si="7"/>
        <v>7.5148690411148689E-2</v>
      </c>
      <c r="AB11" s="43">
        <f t="shared" si="8"/>
        <v>8.0893870941770363E-2</v>
      </c>
      <c r="AD11" s="43">
        <f t="shared" si="9"/>
        <v>9.1650876502214373E-2</v>
      </c>
      <c r="AE11" s="43">
        <f t="shared" si="10"/>
        <v>0.10341461909393157</v>
      </c>
      <c r="AF11" s="43">
        <f t="shared" si="11"/>
        <v>1.4988859510475017E-2</v>
      </c>
      <c r="AG11" s="43">
        <f t="shared" si="12"/>
        <v>9.0106239330163929E-2</v>
      </c>
    </row>
    <row r="12" spans="1:33">
      <c r="A12" s="1">
        <v>233</v>
      </c>
      <c r="B12" s="3" t="s">
        <v>424</v>
      </c>
      <c r="C12" s="3" t="s">
        <v>462</v>
      </c>
      <c r="D12" s="33">
        <f t="shared" si="0"/>
        <v>76628711</v>
      </c>
      <c r="E12" s="33">
        <v>179189631</v>
      </c>
      <c r="F12" s="33">
        <v>27166301</v>
      </c>
      <c r="G12" s="44">
        <v>7351725</v>
      </c>
      <c r="H12" s="44">
        <v>64167270</v>
      </c>
      <c r="I12" s="44">
        <v>354503638</v>
      </c>
      <c r="J12" s="33"/>
      <c r="K12" s="33">
        <f t="shared" si="1"/>
        <v>82884256</v>
      </c>
      <c r="L12" s="33">
        <v>190698818</v>
      </c>
      <c r="M12" s="33">
        <v>26630628</v>
      </c>
      <c r="N12" s="33">
        <v>2831303</v>
      </c>
      <c r="O12" s="33">
        <v>50323041</v>
      </c>
      <c r="P12" s="33">
        <v>353368046</v>
      </c>
      <c r="Q12" s="33"/>
      <c r="R12" s="33">
        <f t="shared" si="2"/>
        <v>83575154</v>
      </c>
      <c r="S12" s="33">
        <v>193890561</v>
      </c>
      <c r="T12" s="33">
        <v>27065088</v>
      </c>
      <c r="U12" s="33">
        <v>2850000</v>
      </c>
      <c r="V12" s="33">
        <v>50856292</v>
      </c>
      <c r="W12" s="33">
        <v>358237095</v>
      </c>
      <c r="Y12" s="43">
        <f t="shared" si="5"/>
        <v>8.1634480319002112E-2</v>
      </c>
      <c r="Z12" s="43">
        <f t="shared" si="6"/>
        <v>6.4229090354005924E-2</v>
      </c>
      <c r="AA12" s="43">
        <f t="shared" si="7"/>
        <v>-1.9718289950479417E-2</v>
      </c>
      <c r="AB12" s="43">
        <f t="shared" si="8"/>
        <v>6.0883370975010731E-2</v>
      </c>
      <c r="AD12" s="43">
        <f t="shared" si="9"/>
        <v>8.3356964680965095E-3</v>
      </c>
      <c r="AE12" s="43">
        <f t="shared" si="10"/>
        <v>1.6737088532976729E-2</v>
      </c>
      <c r="AF12" s="43">
        <f t="shared" si="11"/>
        <v>1.6314297957975343E-2</v>
      </c>
      <c r="AG12" s="43">
        <f t="shared" si="12"/>
        <v>1.4380093151111328E-2</v>
      </c>
    </row>
    <row r="13" spans="1:33">
      <c r="A13" s="1">
        <v>250</v>
      </c>
      <c r="B13" s="3" t="s">
        <v>425</v>
      </c>
      <c r="D13" s="36">
        <f t="shared" si="0"/>
        <v>0</v>
      </c>
      <c r="L13" s="85" t="s">
        <v>456</v>
      </c>
      <c r="M13" s="85"/>
      <c r="N13" s="85"/>
      <c r="O13" s="85"/>
      <c r="S13" s="85" t="s">
        <v>456</v>
      </c>
      <c r="T13" s="85"/>
      <c r="U13" s="85"/>
      <c r="V13" s="85"/>
      <c r="Y13" s="43" t="str">
        <f t="shared" si="5"/>
        <v xml:space="preserve"> </v>
      </c>
      <c r="Z13" s="43" t="str">
        <f t="shared" si="6"/>
        <v xml:space="preserve"> </v>
      </c>
      <c r="AA13" s="43" t="str">
        <f t="shared" si="7"/>
        <v xml:space="preserve"> </v>
      </c>
      <c r="AB13" s="43" t="str">
        <f t="shared" si="8"/>
        <v xml:space="preserve"> </v>
      </c>
      <c r="AD13" s="43" t="str">
        <f t="shared" si="9"/>
        <v xml:space="preserve"> </v>
      </c>
      <c r="AE13" s="43" t="str">
        <f t="shared" si="10"/>
        <v xml:space="preserve"> </v>
      </c>
      <c r="AF13" s="43" t="str">
        <f t="shared" si="11"/>
        <v xml:space="preserve"> </v>
      </c>
      <c r="AG13" s="43" t="str">
        <f t="shared" si="12"/>
        <v xml:space="preserve"> </v>
      </c>
    </row>
    <row r="14" spans="1:33">
      <c r="A14" s="1">
        <v>255</v>
      </c>
      <c r="B14" s="3" t="s">
        <v>426</v>
      </c>
      <c r="D14" s="36">
        <f t="shared" si="0"/>
        <v>0</v>
      </c>
      <c r="L14" s="85" t="s">
        <v>454</v>
      </c>
      <c r="M14" s="85"/>
      <c r="N14" s="85"/>
      <c r="O14" s="85"/>
      <c r="S14" s="85" t="s">
        <v>454</v>
      </c>
      <c r="T14" s="85"/>
      <c r="U14" s="85"/>
      <c r="V14" s="85"/>
      <c r="Y14" s="43" t="str">
        <f t="shared" si="5"/>
        <v xml:space="preserve"> </v>
      </c>
      <c r="Z14" s="43" t="str">
        <f t="shared" si="6"/>
        <v xml:space="preserve"> </v>
      </c>
      <c r="AA14" s="43" t="str">
        <f t="shared" si="7"/>
        <v xml:space="preserve"> </v>
      </c>
      <c r="AB14" s="43" t="str">
        <f t="shared" si="8"/>
        <v xml:space="preserve"> </v>
      </c>
      <c r="AD14" s="43" t="str">
        <f t="shared" si="9"/>
        <v xml:space="preserve"> </v>
      </c>
      <c r="AE14" s="43" t="str">
        <f t="shared" si="10"/>
        <v xml:space="preserve"> </v>
      </c>
      <c r="AF14" s="43" t="str">
        <f t="shared" si="11"/>
        <v xml:space="preserve"> </v>
      </c>
      <c r="AG14" s="43" t="str">
        <f t="shared" si="12"/>
        <v xml:space="preserve"> </v>
      </c>
    </row>
    <row r="15" spans="1:33">
      <c r="A15" s="1">
        <v>259</v>
      </c>
      <c r="B15" s="3" t="s">
        <v>352</v>
      </c>
      <c r="C15" s="3" t="s">
        <v>462</v>
      </c>
      <c r="D15" s="36">
        <f t="shared" ref="D15:D16" si="13">+I15-E15-F15-H15-G15</f>
        <v>185033778</v>
      </c>
      <c r="E15" s="36">
        <v>314075333</v>
      </c>
      <c r="F15" s="36">
        <v>61804283</v>
      </c>
      <c r="G15" s="36">
        <v>21568767</v>
      </c>
      <c r="H15" s="36">
        <v>41135924</v>
      </c>
      <c r="I15" s="36">
        <v>623618085</v>
      </c>
      <c r="K15" s="36">
        <f t="shared" ref="K15:K16" si="14">+P15-L15-M15-O15-N15</f>
        <v>189335038</v>
      </c>
      <c r="L15" s="36">
        <v>318068294</v>
      </c>
      <c r="M15" s="36">
        <v>64648197</v>
      </c>
      <c r="N15" s="36">
        <v>30659700</v>
      </c>
      <c r="O15" s="36">
        <v>44067758</v>
      </c>
      <c r="P15" s="36">
        <v>646778987</v>
      </c>
      <c r="R15" s="36">
        <f t="shared" ref="R15:R16" si="15">+W15-S15-T15-V15-U15</f>
        <v>196039183</v>
      </c>
      <c r="S15" s="36">
        <v>320820297</v>
      </c>
      <c r="T15" s="36">
        <v>67004467</v>
      </c>
      <c r="U15" s="36">
        <v>19972464</v>
      </c>
      <c r="V15" s="36">
        <v>44611867</v>
      </c>
      <c r="W15" s="36">
        <v>648448278</v>
      </c>
      <c r="Y15" s="43">
        <f t="shared" ref="Y15" si="16">IF($I15=0," ",(K15/D15-1))</f>
        <v>2.3245809746153423E-2</v>
      </c>
      <c r="Z15" s="43">
        <f t="shared" ref="Z15" si="17">IF($I15=0," ",(L15/E15-1))</f>
        <v>1.2713386186236963E-2</v>
      </c>
      <c r="AA15" s="43">
        <f t="shared" ref="AA15" si="18">IF($I15=0," ",(M15/F15-1))</f>
        <v>4.6014836868182751E-2</v>
      </c>
      <c r="AB15" s="43">
        <f t="shared" ref="AB15" si="19">IF(I15=0," ",(SUM(K15:M15)/SUM(D15:F15)-1))</f>
        <v>1.9857138587066725E-2</v>
      </c>
      <c r="AD15" s="43">
        <f t="shared" ref="AD15" si="20">IF($W15=0," ",(R15/K15-1))</f>
        <v>3.5408897744536816E-2</v>
      </c>
      <c r="AE15" s="43">
        <f t="shared" ref="AE15" si="21">IF($W15=0," ",(S15/L15-1))</f>
        <v>8.6522393206536208E-3</v>
      </c>
      <c r="AF15" s="43">
        <f t="shared" ref="AF15" si="22">IF($W15=0," ",(T15/M15-1))</f>
        <v>3.6447574864307608E-2</v>
      </c>
      <c r="AG15" s="43">
        <f t="shared" ref="AG15" si="23">IF(P15=0," ",(SUM(R15:T15)/SUM(K15:M15)-1))</f>
        <v>2.0649220220858799E-2</v>
      </c>
    </row>
    <row r="16" spans="1:33">
      <c r="A16" s="1">
        <v>262</v>
      </c>
      <c r="B16" s="3" t="s">
        <v>427</v>
      </c>
      <c r="C16" s="3" t="s">
        <v>463</v>
      </c>
      <c r="D16" s="33">
        <f t="shared" si="13"/>
        <v>6695706</v>
      </c>
      <c r="E16" s="33">
        <v>14189088</v>
      </c>
      <c r="F16" s="33">
        <v>3061695</v>
      </c>
      <c r="G16" s="33">
        <v>767770</v>
      </c>
      <c r="H16" s="33">
        <v>4716264</v>
      </c>
      <c r="I16" s="33">
        <v>29430523</v>
      </c>
      <c r="J16" s="33"/>
      <c r="K16" s="33">
        <f t="shared" si="14"/>
        <v>7598260</v>
      </c>
      <c r="L16" s="33">
        <v>14809504</v>
      </c>
      <c r="M16" s="33">
        <v>3079561</v>
      </c>
      <c r="N16" s="33">
        <v>154774</v>
      </c>
      <c r="O16" s="33">
        <v>4737356</v>
      </c>
      <c r="P16" s="33">
        <v>30379455</v>
      </c>
      <c r="Q16" s="33"/>
      <c r="R16" s="33">
        <f t="shared" si="15"/>
        <v>8902752</v>
      </c>
      <c r="S16" s="33">
        <v>16234471</v>
      </c>
      <c r="T16" s="33">
        <v>3389577</v>
      </c>
      <c r="U16" s="33">
        <v>1164556</v>
      </c>
      <c r="V16" s="33">
        <v>4898188</v>
      </c>
      <c r="W16" s="33">
        <v>34589544</v>
      </c>
      <c r="Y16" s="43">
        <f t="shared" si="5"/>
        <v>0.13479594235469716</v>
      </c>
      <c r="Z16" s="43">
        <f t="shared" si="6"/>
        <v>4.3724868011249196E-2</v>
      </c>
      <c r="AA16" s="43">
        <f t="shared" si="7"/>
        <v>5.8353297764799361E-3</v>
      </c>
      <c r="AB16" s="43">
        <f t="shared" si="8"/>
        <v>6.4344965142906663E-2</v>
      </c>
      <c r="AD16" s="43">
        <f t="shared" si="9"/>
        <v>0.17168299057942216</v>
      </c>
      <c r="AE16" s="43">
        <f t="shared" si="10"/>
        <v>9.6219765361486687E-2</v>
      </c>
      <c r="AF16" s="43">
        <f t="shared" si="11"/>
        <v>0.10066889404041679</v>
      </c>
      <c r="AG16" s="43">
        <f t="shared" si="12"/>
        <v>0.11925437447829457</v>
      </c>
    </row>
    <row r="17" spans="1:33">
      <c r="A17" s="1">
        <v>265</v>
      </c>
      <c r="B17" s="3" t="s">
        <v>428</v>
      </c>
      <c r="D17" s="36">
        <f t="shared" si="0"/>
        <v>0</v>
      </c>
      <c r="L17" s="85" t="s">
        <v>458</v>
      </c>
      <c r="M17" s="85"/>
      <c r="N17" s="85"/>
      <c r="O17" s="85"/>
      <c r="S17" s="85" t="s">
        <v>458</v>
      </c>
      <c r="T17" s="85"/>
      <c r="U17" s="85"/>
      <c r="V17" s="85"/>
      <c r="Y17" s="43" t="str">
        <f t="shared" si="5"/>
        <v xml:space="preserve"> </v>
      </c>
      <c r="Z17" s="43" t="str">
        <f>IF($I17=0," ",(L10/E17-1))</f>
        <v xml:space="preserve"> </v>
      </c>
      <c r="AA17" s="43" t="str">
        <f>IF($I17=0," ",(M10/F17-1))</f>
        <v xml:space="preserve"> </v>
      </c>
      <c r="AB17" s="43" t="str">
        <f t="shared" si="8"/>
        <v xml:space="preserve"> </v>
      </c>
      <c r="AD17" s="43" t="str">
        <f t="shared" si="9"/>
        <v xml:space="preserve"> </v>
      </c>
      <c r="AE17" s="43" t="str">
        <f>IF($W17=0," ",(S17/L10-1))</f>
        <v xml:space="preserve"> </v>
      </c>
      <c r="AF17" s="43" t="str">
        <f>IF($W17=0," ",(T17/M10-1))</f>
        <v xml:space="preserve"> </v>
      </c>
      <c r="AG17" s="43" t="str">
        <f t="shared" si="12"/>
        <v xml:space="preserve"> </v>
      </c>
    </row>
    <row r="18" spans="1:33">
      <c r="A18" s="1">
        <v>270</v>
      </c>
      <c r="B18" s="3" t="s">
        <v>429</v>
      </c>
      <c r="D18" s="36">
        <f t="shared" si="0"/>
        <v>0</v>
      </c>
      <c r="L18" s="85" t="s">
        <v>460</v>
      </c>
      <c r="M18" s="85"/>
      <c r="N18" s="85"/>
      <c r="O18" s="85"/>
      <c r="S18" s="85" t="s">
        <v>460</v>
      </c>
      <c r="T18" s="85"/>
      <c r="U18" s="85"/>
      <c r="V18" s="85"/>
      <c r="Y18" s="43" t="str">
        <f t="shared" si="5"/>
        <v xml:space="preserve"> </v>
      </c>
      <c r="Z18" s="43" t="str">
        <f t="shared" si="6"/>
        <v xml:space="preserve"> </v>
      </c>
      <c r="AA18" s="43" t="str">
        <f t="shared" si="7"/>
        <v xml:space="preserve"> </v>
      </c>
      <c r="AB18" s="43" t="str">
        <f t="shared" si="8"/>
        <v xml:space="preserve"> </v>
      </c>
      <c r="AD18" s="43" t="str">
        <f t="shared" si="9"/>
        <v xml:space="preserve"> </v>
      </c>
      <c r="AE18" s="43" t="str">
        <f t="shared" si="10"/>
        <v xml:space="preserve"> </v>
      </c>
      <c r="AF18" s="43" t="str">
        <f t="shared" si="11"/>
        <v xml:space="preserve"> </v>
      </c>
      <c r="AG18" s="43" t="str">
        <f t="shared" si="12"/>
        <v xml:space="preserve"> </v>
      </c>
    </row>
    <row r="19" spans="1:33">
      <c r="A19" s="1">
        <v>293</v>
      </c>
      <c r="B19" s="3" t="s">
        <v>430</v>
      </c>
      <c r="D19" s="36">
        <f t="shared" si="0"/>
        <v>0</v>
      </c>
      <c r="L19" s="85" t="s">
        <v>452</v>
      </c>
      <c r="M19" s="85"/>
      <c r="N19" s="85"/>
      <c r="O19" s="85"/>
      <c r="S19" s="85" t="s">
        <v>452</v>
      </c>
      <c r="T19" s="85"/>
      <c r="U19" s="85"/>
      <c r="V19" s="85"/>
      <c r="Y19" s="43" t="str">
        <f t="shared" si="5"/>
        <v xml:space="preserve"> </v>
      </c>
      <c r="Z19" s="43" t="str">
        <f t="shared" si="6"/>
        <v xml:space="preserve"> </v>
      </c>
      <c r="AA19" s="43" t="str">
        <f t="shared" si="7"/>
        <v xml:space="preserve"> </v>
      </c>
      <c r="AB19" s="43" t="str">
        <f t="shared" si="8"/>
        <v xml:space="preserve"> </v>
      </c>
      <c r="AD19" s="43" t="str">
        <f t="shared" si="9"/>
        <v xml:space="preserve"> </v>
      </c>
      <c r="AE19" s="43" t="str">
        <f t="shared" si="10"/>
        <v xml:space="preserve"> </v>
      </c>
      <c r="AF19" s="43" t="str">
        <f t="shared" si="11"/>
        <v xml:space="preserve"> </v>
      </c>
      <c r="AG19" s="43" t="str">
        <f t="shared" si="12"/>
        <v xml:space="preserve"> </v>
      </c>
    </row>
    <row r="20" spans="1:33">
      <c r="A20" s="1">
        <v>303</v>
      </c>
      <c r="B20" s="3" t="s">
        <v>431</v>
      </c>
      <c r="D20" s="36">
        <f t="shared" si="0"/>
        <v>0</v>
      </c>
      <c r="M20" s="36" t="s">
        <v>452</v>
      </c>
      <c r="T20" s="36" t="s">
        <v>452</v>
      </c>
      <c r="Y20" s="43" t="str">
        <f t="shared" si="5"/>
        <v xml:space="preserve"> </v>
      </c>
      <c r="Z20" s="43" t="str">
        <f t="shared" si="6"/>
        <v xml:space="preserve"> </v>
      </c>
      <c r="AA20" s="43" t="str">
        <f t="shared" si="7"/>
        <v xml:space="preserve"> </v>
      </c>
      <c r="AB20" s="43" t="str">
        <f t="shared" si="8"/>
        <v xml:space="preserve"> </v>
      </c>
      <c r="AD20" s="43" t="str">
        <f t="shared" si="9"/>
        <v xml:space="preserve"> </v>
      </c>
      <c r="AE20" s="43" t="str">
        <f t="shared" si="10"/>
        <v xml:space="preserve"> </v>
      </c>
      <c r="AF20" s="43" t="str">
        <f t="shared" si="11"/>
        <v xml:space="preserve"> </v>
      </c>
      <c r="AG20" s="43" t="str">
        <f t="shared" si="12"/>
        <v xml:space="preserve"> </v>
      </c>
    </row>
    <row r="21" spans="1:33">
      <c r="A21" s="1">
        <v>308</v>
      </c>
      <c r="B21" s="3" t="s">
        <v>464</v>
      </c>
      <c r="C21" s="3" t="s">
        <v>463</v>
      </c>
      <c r="D21" s="36">
        <f t="shared" si="0"/>
        <v>14714483</v>
      </c>
      <c r="E21" s="36">
        <v>33604073</v>
      </c>
      <c r="F21" s="36">
        <v>5009275</v>
      </c>
      <c r="G21" s="36">
        <v>1071158</v>
      </c>
      <c r="H21" s="36">
        <v>5636525</v>
      </c>
      <c r="I21" s="36">
        <v>60035514</v>
      </c>
      <c r="K21" s="36">
        <f t="shared" si="1"/>
        <v>14989430</v>
      </c>
      <c r="L21" s="36">
        <v>32882961</v>
      </c>
      <c r="M21" s="36">
        <v>5279593</v>
      </c>
      <c r="N21" s="36">
        <v>1185735</v>
      </c>
      <c r="O21" s="36">
        <v>5874900</v>
      </c>
      <c r="P21" s="36">
        <v>60212619</v>
      </c>
      <c r="R21" s="36">
        <f t="shared" si="2"/>
        <v>17537006</v>
      </c>
      <c r="S21" s="36">
        <v>37895008</v>
      </c>
      <c r="T21" s="36">
        <v>5738895</v>
      </c>
      <c r="U21" s="36">
        <v>2206718</v>
      </c>
      <c r="V21" s="36">
        <v>6043113</v>
      </c>
      <c r="W21" s="36">
        <v>69420740</v>
      </c>
      <c r="Y21" s="43">
        <f t="shared" ref="Y21" si="24">IF($I21=0," ",(K21/D21-1))</f>
        <v>1.868546791620207E-2</v>
      </c>
      <c r="Z21" s="43">
        <f t="shared" ref="Z21" si="25">IF($I21=0," ",(L21/E21-1))</f>
        <v>-2.1459065393650389E-2</v>
      </c>
      <c r="AA21" s="43">
        <f t="shared" ref="AA21" si="26">IF($I21=0," ",(M21/F21-1))</f>
        <v>5.396349771174469E-2</v>
      </c>
      <c r="AB21" s="43">
        <f t="shared" ref="AB21" si="27">IF(I21=0," ",(SUM(K21:M21)/SUM(D21:F21)-1))</f>
        <v>-3.2974714460072274E-3</v>
      </c>
      <c r="AD21" s="43">
        <f t="shared" ref="AD21" si="28">IF($W21=0," ",(R21/K21-1))</f>
        <v>0.16995816385279494</v>
      </c>
      <c r="AE21" s="43">
        <f t="shared" ref="AE21" si="29">IF($W21=0," ",(S21/L21-1))</f>
        <v>0.15242079324912372</v>
      </c>
      <c r="AF21" s="43">
        <f t="shared" ref="AF21" si="30">IF($W21=0," ",(T21/M21-1))</f>
        <v>8.6995721071681187E-2</v>
      </c>
      <c r="AG21" s="43">
        <f t="shared" ref="AG21" si="31">IF(P21=0," ",(SUM(R21:T21)/SUM(K21:M21)-1))</f>
        <v>0.15086783966521367</v>
      </c>
    </row>
    <row r="22" spans="1:33">
      <c r="A22" s="1">
        <v>313</v>
      </c>
      <c r="B22" s="3" t="s">
        <v>432</v>
      </c>
      <c r="C22" s="3" t="s">
        <v>462</v>
      </c>
      <c r="D22" s="36">
        <f t="shared" si="0"/>
        <v>5705209</v>
      </c>
      <c r="E22" s="36">
        <v>13557484</v>
      </c>
      <c r="F22" s="36">
        <v>2180885</v>
      </c>
      <c r="G22" s="36">
        <v>279908</v>
      </c>
      <c r="H22" s="36">
        <v>2510734</v>
      </c>
      <c r="I22" s="36">
        <v>24234220</v>
      </c>
      <c r="K22" s="36">
        <f t="shared" si="1"/>
        <v>6139238</v>
      </c>
      <c r="L22" s="36">
        <v>14582426</v>
      </c>
      <c r="M22" s="36">
        <v>2096501</v>
      </c>
      <c r="N22" s="36">
        <v>334183</v>
      </c>
      <c r="O22" s="36">
        <v>3050222</v>
      </c>
      <c r="P22" s="36">
        <v>26202570</v>
      </c>
      <c r="R22" s="36">
        <f t="shared" si="2"/>
        <v>6518041</v>
      </c>
      <c r="S22" s="36">
        <v>13909029</v>
      </c>
      <c r="T22" s="36">
        <v>2218844</v>
      </c>
      <c r="U22" s="36">
        <v>205000</v>
      </c>
      <c r="V22" s="36">
        <v>3897280</v>
      </c>
      <c r="W22" s="36">
        <v>26748194</v>
      </c>
      <c r="Y22" s="43">
        <f t="shared" si="5"/>
        <v>7.607591588669238E-2</v>
      </c>
      <c r="Z22" s="43">
        <f t="shared" si="6"/>
        <v>7.5599720420101546E-2</v>
      </c>
      <c r="AA22" s="43">
        <f t="shared" si="7"/>
        <v>-3.8692549125698972E-2</v>
      </c>
      <c r="AB22" s="43">
        <f t="shared" si="8"/>
        <v>6.4102501923886113E-2</v>
      </c>
      <c r="AD22" s="43">
        <f t="shared" si="9"/>
        <v>6.1701957148427855E-2</v>
      </c>
      <c r="AE22" s="43">
        <f t="shared" si="10"/>
        <v>-4.6178667390460282E-2</v>
      </c>
      <c r="AF22" s="43">
        <f t="shared" si="11"/>
        <v>5.8355803312280852E-2</v>
      </c>
      <c r="AG22" s="43">
        <f t="shared" si="12"/>
        <v>-7.5488541694741507E-3</v>
      </c>
    </row>
    <row r="23" spans="1:33">
      <c r="A23" s="1">
        <v>314</v>
      </c>
      <c r="B23" s="3" t="s">
        <v>433</v>
      </c>
      <c r="C23" s="3" t="s">
        <v>462</v>
      </c>
      <c r="D23" s="36">
        <f t="shared" si="0"/>
        <v>408464</v>
      </c>
      <c r="E23" s="36">
        <v>865742</v>
      </c>
      <c r="F23" s="36">
        <v>196950</v>
      </c>
      <c r="G23" s="36">
        <v>95599</v>
      </c>
      <c r="H23" s="36">
        <v>0</v>
      </c>
      <c r="I23" s="36">
        <v>1566755</v>
      </c>
      <c r="K23" s="36">
        <f t="shared" si="1"/>
        <v>376049</v>
      </c>
      <c r="L23" s="36">
        <v>928886</v>
      </c>
      <c r="M23" s="36">
        <v>239873</v>
      </c>
      <c r="N23" s="36">
        <v>10767</v>
      </c>
      <c r="O23" s="36">
        <v>0</v>
      </c>
      <c r="P23" s="36">
        <v>1555575</v>
      </c>
      <c r="R23" s="36">
        <f t="shared" si="2"/>
        <v>529300</v>
      </c>
      <c r="S23" s="36">
        <v>1147071</v>
      </c>
      <c r="T23" s="36">
        <v>233844</v>
      </c>
      <c r="U23" s="36">
        <v>30000</v>
      </c>
      <c r="V23" s="36">
        <v>0</v>
      </c>
      <c r="W23" s="36">
        <v>1940215</v>
      </c>
      <c r="Y23" s="43">
        <f t="shared" si="5"/>
        <v>-7.9358278820165329E-2</v>
      </c>
      <c r="Z23" s="43">
        <f t="shared" si="6"/>
        <v>7.2936278937604904E-2</v>
      </c>
      <c r="AA23" s="43">
        <f t="shared" si="7"/>
        <v>0.21793856308707804</v>
      </c>
      <c r="AB23" s="43">
        <f t="shared" si="8"/>
        <v>5.0064031278803878E-2</v>
      </c>
      <c r="AD23" s="43">
        <f t="shared" si="9"/>
        <v>0.40752933793202484</v>
      </c>
      <c r="AE23" s="43">
        <f t="shared" si="10"/>
        <v>0.23488888841041855</v>
      </c>
      <c r="AF23" s="43">
        <f t="shared" si="11"/>
        <v>-2.5134133478965981E-2</v>
      </c>
      <c r="AG23" s="43">
        <f t="shared" si="12"/>
        <v>0.2365387802238208</v>
      </c>
    </row>
    <row r="24" spans="1:33">
      <c r="A24" s="1">
        <v>323</v>
      </c>
      <c r="B24" s="3" t="s">
        <v>434</v>
      </c>
      <c r="D24" s="36">
        <f t="shared" si="0"/>
        <v>0</v>
      </c>
      <c r="L24" s="85" t="s">
        <v>452</v>
      </c>
      <c r="M24" s="85"/>
      <c r="N24" s="85"/>
      <c r="O24" s="85"/>
      <c r="S24" s="85" t="s">
        <v>452</v>
      </c>
      <c r="T24" s="85"/>
      <c r="U24" s="85"/>
      <c r="V24" s="85"/>
      <c r="Y24" s="43" t="str">
        <f t="shared" si="5"/>
        <v xml:space="preserve"> </v>
      </c>
      <c r="Z24" s="43" t="str">
        <f t="shared" si="6"/>
        <v xml:space="preserve"> </v>
      </c>
      <c r="AA24" s="43" t="str">
        <f t="shared" si="7"/>
        <v xml:space="preserve"> </v>
      </c>
      <c r="AB24" s="43" t="str">
        <f t="shared" si="8"/>
        <v xml:space="preserve"> </v>
      </c>
      <c r="AD24" s="43" t="str">
        <f t="shared" si="9"/>
        <v xml:space="preserve"> </v>
      </c>
      <c r="AE24" s="43" t="str">
        <f t="shared" si="10"/>
        <v xml:space="preserve"> </v>
      </c>
      <c r="AF24" s="43" t="str">
        <f t="shared" si="11"/>
        <v xml:space="preserve"> </v>
      </c>
      <c r="AG24" s="43" t="str">
        <f t="shared" si="12"/>
        <v xml:space="preserve"> </v>
      </c>
    </row>
    <row r="25" spans="1:33">
      <c r="A25" s="1">
        <v>327</v>
      </c>
      <c r="B25" s="3" t="s">
        <v>29</v>
      </c>
      <c r="C25" s="3" t="s">
        <v>463</v>
      </c>
      <c r="D25" s="36">
        <f t="shared" si="0"/>
        <v>2013375</v>
      </c>
      <c r="E25" s="36">
        <v>3878284</v>
      </c>
      <c r="F25" s="36">
        <v>846948</v>
      </c>
      <c r="G25" s="36">
        <v>1137733</v>
      </c>
      <c r="H25" s="36">
        <v>0</v>
      </c>
      <c r="I25" s="36">
        <v>7876340</v>
      </c>
      <c r="K25" s="36">
        <f t="shared" si="1"/>
        <v>1932757</v>
      </c>
      <c r="L25" s="36">
        <v>3855293</v>
      </c>
      <c r="M25" s="36">
        <v>817005</v>
      </c>
      <c r="N25" s="36">
        <v>132043</v>
      </c>
      <c r="O25" s="36">
        <v>0</v>
      </c>
      <c r="P25" s="36">
        <v>6737098</v>
      </c>
      <c r="R25" s="36">
        <f t="shared" si="2"/>
        <v>2333679</v>
      </c>
      <c r="S25" s="36">
        <v>4109243</v>
      </c>
      <c r="T25" s="36">
        <v>863420</v>
      </c>
      <c r="U25" s="36">
        <v>500000</v>
      </c>
      <c r="V25" s="36">
        <v>126438</v>
      </c>
      <c r="W25" s="36">
        <v>7932780</v>
      </c>
      <c r="X25" s="36"/>
      <c r="Y25" s="43">
        <f t="shared" si="5"/>
        <v>-4.004122431241075E-2</v>
      </c>
      <c r="Z25" s="43">
        <f t="shared" si="6"/>
        <v>-5.9281372895847451E-3</v>
      </c>
      <c r="AA25" s="43">
        <f t="shared" si="7"/>
        <v>-3.5354000481729653E-2</v>
      </c>
      <c r="AB25" s="43">
        <f t="shared" si="8"/>
        <v>-1.9818932904085318E-2</v>
      </c>
      <c r="AD25" s="43">
        <f t="shared" si="9"/>
        <v>0.20743528544974876</v>
      </c>
      <c r="AE25" s="43">
        <f t="shared" si="10"/>
        <v>6.5870479883111344E-2</v>
      </c>
      <c r="AF25" s="43">
        <f t="shared" si="11"/>
        <v>5.6811157826451408E-2</v>
      </c>
      <c r="AG25" s="43">
        <f t="shared" si="12"/>
        <v>0.10617428620957736</v>
      </c>
    </row>
    <row r="26" spans="1:33">
      <c r="A26" s="1">
        <v>350</v>
      </c>
      <c r="B26" s="3" t="s">
        <v>435</v>
      </c>
      <c r="C26" s="3" t="s">
        <v>462</v>
      </c>
      <c r="D26" s="36">
        <f t="shared" si="0"/>
        <v>1003789</v>
      </c>
      <c r="E26" s="36">
        <v>3215746</v>
      </c>
      <c r="F26" s="36">
        <v>545157</v>
      </c>
      <c r="G26" s="36">
        <v>14460</v>
      </c>
      <c r="H26" s="36">
        <v>377390</v>
      </c>
      <c r="I26" s="36">
        <v>5156542</v>
      </c>
      <c r="K26" s="36">
        <f t="shared" si="1"/>
        <v>1165979</v>
      </c>
      <c r="L26" s="36">
        <v>3217945</v>
      </c>
      <c r="M26" s="36">
        <v>547052</v>
      </c>
      <c r="N26" s="36">
        <v>27343</v>
      </c>
      <c r="O26" s="36">
        <v>0</v>
      </c>
      <c r="P26" s="36">
        <v>4958319</v>
      </c>
      <c r="R26" s="36">
        <f t="shared" si="2"/>
        <v>1229533</v>
      </c>
      <c r="S26" s="36">
        <v>3011958</v>
      </c>
      <c r="T26" s="36">
        <v>609276</v>
      </c>
      <c r="U26" s="36">
        <v>0</v>
      </c>
      <c r="V26" s="36">
        <v>0</v>
      </c>
      <c r="W26" s="36">
        <v>4850767</v>
      </c>
      <c r="Y26" s="43">
        <f t="shared" si="5"/>
        <v>0.16157778178481741</v>
      </c>
      <c r="Z26" s="43">
        <f t="shared" si="6"/>
        <v>6.8382266509847689E-4</v>
      </c>
      <c r="AA26" s="43">
        <f t="shared" si="7"/>
        <v>3.476062858956297E-3</v>
      </c>
      <c r="AB26" s="43">
        <f t="shared" si="8"/>
        <v>3.4899212792768086E-2</v>
      </c>
      <c r="AD26" s="43">
        <f t="shared" si="9"/>
        <v>5.4506985117227735E-2</v>
      </c>
      <c r="AE26" s="43">
        <f t="shared" si="10"/>
        <v>-6.4011970372396032E-2</v>
      </c>
      <c r="AF26" s="43">
        <f t="shared" si="11"/>
        <v>0.1137442144439651</v>
      </c>
      <c r="AG26" s="43">
        <f t="shared" si="12"/>
        <v>-1.6266353760391428E-2</v>
      </c>
    </row>
    <row r="27" spans="1:33">
      <c r="A27" s="1">
        <v>366</v>
      </c>
      <c r="B27" s="3" t="s">
        <v>235</v>
      </c>
      <c r="D27" s="36">
        <f t="shared" si="0"/>
        <v>0</v>
      </c>
      <c r="L27" s="85" t="s">
        <v>453</v>
      </c>
      <c r="M27" s="85"/>
      <c r="N27" s="85"/>
      <c r="O27" s="85"/>
      <c r="S27" s="85" t="s">
        <v>453</v>
      </c>
      <c r="T27" s="85"/>
      <c r="U27" s="85"/>
      <c r="V27" s="85"/>
      <c r="Y27" s="43" t="str">
        <f t="shared" si="5"/>
        <v xml:space="preserve"> </v>
      </c>
      <c r="Z27" s="43" t="str">
        <f t="shared" si="6"/>
        <v xml:space="preserve"> </v>
      </c>
      <c r="AA27" s="43" t="str">
        <f t="shared" si="7"/>
        <v xml:space="preserve"> </v>
      </c>
      <c r="AB27" s="43" t="str">
        <f t="shared" si="8"/>
        <v xml:space="preserve"> </v>
      </c>
      <c r="AD27" s="43" t="str">
        <f t="shared" si="9"/>
        <v xml:space="preserve"> </v>
      </c>
      <c r="AE27" s="43" t="str">
        <f t="shared" si="10"/>
        <v xml:space="preserve"> </v>
      </c>
      <c r="AF27" s="43" t="str">
        <f t="shared" si="11"/>
        <v xml:space="preserve"> </v>
      </c>
      <c r="AG27" s="43" t="str">
        <f t="shared" si="12"/>
        <v xml:space="preserve"> </v>
      </c>
    </row>
    <row r="28" spans="1:33">
      <c r="A28" s="1">
        <v>369</v>
      </c>
      <c r="B28" s="3" t="s">
        <v>436</v>
      </c>
      <c r="C28" s="3" t="s">
        <v>462</v>
      </c>
      <c r="D28" s="36">
        <f t="shared" si="0"/>
        <v>900112</v>
      </c>
      <c r="E28" s="36">
        <v>2429140</v>
      </c>
      <c r="F28" s="36">
        <v>380931</v>
      </c>
      <c r="G28" s="36">
        <v>182541</v>
      </c>
      <c r="H28" s="36">
        <v>117650</v>
      </c>
      <c r="I28" s="36">
        <v>4010374</v>
      </c>
      <c r="K28" s="36">
        <f t="shared" si="1"/>
        <v>855684</v>
      </c>
      <c r="L28" s="36">
        <v>2188973</v>
      </c>
      <c r="M28" s="36">
        <v>405872</v>
      </c>
      <c r="N28" s="36">
        <v>114781</v>
      </c>
      <c r="O28" s="36">
        <v>137772</v>
      </c>
      <c r="P28" s="36">
        <v>3703082</v>
      </c>
      <c r="R28" s="36">
        <f t="shared" si="2"/>
        <v>722241</v>
      </c>
      <c r="S28" s="36">
        <v>2033196</v>
      </c>
      <c r="T28" s="36">
        <v>422754</v>
      </c>
      <c r="U28" s="36">
        <v>205000</v>
      </c>
      <c r="V28" s="36">
        <v>55532</v>
      </c>
      <c r="W28" s="36">
        <v>3438723</v>
      </c>
      <c r="Y28" s="43">
        <f t="shared" si="5"/>
        <v>-4.9358302077963656E-2</v>
      </c>
      <c r="Z28" s="43">
        <f t="shared" si="6"/>
        <v>-9.886914710555994E-2</v>
      </c>
      <c r="AA28" s="43">
        <f t="shared" si="7"/>
        <v>6.5473799717009173E-2</v>
      </c>
      <c r="AB28" s="43">
        <f t="shared" si="8"/>
        <v>-6.9984149029845732E-2</v>
      </c>
      <c r="AD28" s="43">
        <f t="shared" si="9"/>
        <v>-0.15594892507046998</v>
      </c>
      <c r="AE28" s="43">
        <f t="shared" si="10"/>
        <v>-7.1164422768120073E-2</v>
      </c>
      <c r="AF28" s="43">
        <f t="shared" si="11"/>
        <v>4.1594394291796455E-2</v>
      </c>
      <c r="AG28" s="43">
        <f t="shared" si="12"/>
        <v>-7.8926448669175087E-2</v>
      </c>
    </row>
    <row r="29" spans="1:33">
      <c r="A29" s="1">
        <v>374</v>
      </c>
      <c r="B29" s="3" t="s">
        <v>437</v>
      </c>
      <c r="D29" s="36">
        <f t="shared" si="0"/>
        <v>0</v>
      </c>
      <c r="L29" s="85" t="s">
        <v>453</v>
      </c>
      <c r="M29" s="85"/>
      <c r="N29" s="85"/>
      <c r="O29" s="85"/>
      <c r="S29" s="85" t="s">
        <v>453</v>
      </c>
      <c r="T29" s="85"/>
      <c r="U29" s="85"/>
      <c r="V29" s="85"/>
      <c r="Y29" s="43" t="str">
        <f t="shared" si="5"/>
        <v xml:space="preserve"> </v>
      </c>
      <c r="Z29" s="43" t="str">
        <f t="shared" si="6"/>
        <v xml:space="preserve"> </v>
      </c>
      <c r="AA29" s="43" t="str">
        <f t="shared" si="7"/>
        <v xml:space="preserve"> </v>
      </c>
      <c r="AB29" s="43" t="str">
        <f t="shared" si="8"/>
        <v xml:space="preserve"> </v>
      </c>
      <c r="AD29" s="43" t="str">
        <f t="shared" si="9"/>
        <v xml:space="preserve"> </v>
      </c>
      <c r="AE29" s="43" t="str">
        <f t="shared" si="10"/>
        <v xml:space="preserve"> </v>
      </c>
      <c r="AF29" s="43" t="str">
        <f t="shared" si="11"/>
        <v xml:space="preserve"> </v>
      </c>
      <c r="AG29" s="43" t="str">
        <f t="shared" si="12"/>
        <v xml:space="preserve"> </v>
      </c>
    </row>
    <row r="30" spans="1:33">
      <c r="A30" s="1">
        <v>383</v>
      </c>
      <c r="B30" s="3" t="s">
        <v>438</v>
      </c>
      <c r="C30" s="3" t="s">
        <v>463</v>
      </c>
      <c r="D30" s="36">
        <f t="shared" si="0"/>
        <v>18814722</v>
      </c>
      <c r="E30" s="36">
        <v>42530571</v>
      </c>
      <c r="F30" s="36">
        <v>6246174</v>
      </c>
      <c r="G30" s="36">
        <v>2035456</v>
      </c>
      <c r="H30" s="36">
        <v>7437991</v>
      </c>
      <c r="I30" s="36">
        <v>77064914</v>
      </c>
      <c r="K30" s="36">
        <f t="shared" si="1"/>
        <v>18713922</v>
      </c>
      <c r="L30" s="36">
        <v>43299981</v>
      </c>
      <c r="M30" s="36">
        <v>6195032</v>
      </c>
      <c r="N30" s="36">
        <v>1920388</v>
      </c>
      <c r="O30" s="36">
        <v>7763410</v>
      </c>
      <c r="P30" s="36">
        <v>77892733</v>
      </c>
      <c r="R30" s="36">
        <f t="shared" si="2"/>
        <v>19939815</v>
      </c>
      <c r="S30" s="36">
        <v>44543118</v>
      </c>
      <c r="T30" s="36">
        <v>6621986</v>
      </c>
      <c r="U30" s="36">
        <v>4770000</v>
      </c>
      <c r="V30" s="36">
        <v>7967419</v>
      </c>
      <c r="W30" s="36">
        <v>83842338</v>
      </c>
      <c r="Y30" s="43">
        <f t="shared" si="5"/>
        <v>-5.3575067439211033E-3</v>
      </c>
      <c r="Z30" s="43">
        <f t="shared" si="6"/>
        <v>1.8090751708929487E-2</v>
      </c>
      <c r="AA30" s="43">
        <f t="shared" si="7"/>
        <v>-8.1877322021448595E-3</v>
      </c>
      <c r="AB30" s="43">
        <f t="shared" si="8"/>
        <v>9.1352951401395543E-3</v>
      </c>
      <c r="AD30" s="43">
        <f t="shared" si="9"/>
        <v>6.5507005960589115E-2</v>
      </c>
      <c r="AE30" s="43">
        <f t="shared" si="10"/>
        <v>2.8709874029736904E-2</v>
      </c>
      <c r="AF30" s="43">
        <f t="shared" si="11"/>
        <v>6.8918772332410949E-2</v>
      </c>
      <c r="AG30" s="43">
        <f t="shared" si="12"/>
        <v>4.2457546067828256E-2</v>
      </c>
    </row>
    <row r="31" spans="1:33">
      <c r="A31" s="1">
        <v>407</v>
      </c>
      <c r="B31" s="3" t="s">
        <v>439</v>
      </c>
      <c r="D31" s="36">
        <f t="shared" si="0"/>
        <v>0</v>
      </c>
      <c r="L31" s="85" t="s">
        <v>453</v>
      </c>
      <c r="M31" s="85"/>
      <c r="N31" s="85"/>
      <c r="O31" s="85"/>
      <c r="S31" s="85" t="s">
        <v>453</v>
      </c>
      <c r="T31" s="85"/>
      <c r="U31" s="85"/>
      <c r="V31" s="85"/>
      <c r="Y31" s="43" t="str">
        <f t="shared" si="5"/>
        <v xml:space="preserve"> </v>
      </c>
      <c r="Z31" s="43" t="str">
        <f t="shared" si="6"/>
        <v xml:space="preserve"> </v>
      </c>
      <c r="AA31" s="43" t="str">
        <f t="shared" si="7"/>
        <v xml:space="preserve"> </v>
      </c>
      <c r="AB31" s="43" t="str">
        <f t="shared" si="8"/>
        <v xml:space="preserve"> </v>
      </c>
      <c r="AD31" s="43" t="str">
        <f t="shared" si="9"/>
        <v xml:space="preserve"> </v>
      </c>
      <c r="AE31" s="43" t="str">
        <f t="shared" si="10"/>
        <v xml:space="preserve"> </v>
      </c>
      <c r="AF31" s="43" t="str">
        <f t="shared" si="11"/>
        <v xml:space="preserve"> </v>
      </c>
      <c r="AG31" s="43" t="str">
        <f t="shared" si="12"/>
        <v xml:space="preserve"> </v>
      </c>
    </row>
    <row r="32" spans="1:33">
      <c r="A32" s="1">
        <v>431</v>
      </c>
      <c r="B32" s="3" t="s">
        <v>440</v>
      </c>
      <c r="D32" s="36">
        <f t="shared" si="0"/>
        <v>0</v>
      </c>
      <c r="L32" s="85" t="s">
        <v>453</v>
      </c>
      <c r="M32" s="85"/>
      <c r="N32" s="85"/>
      <c r="O32" s="85"/>
      <c r="S32" s="85" t="s">
        <v>453</v>
      </c>
      <c r="T32" s="85"/>
      <c r="U32" s="85"/>
      <c r="V32" s="85"/>
      <c r="Y32" s="43" t="str">
        <f t="shared" si="5"/>
        <v xml:space="preserve"> </v>
      </c>
      <c r="Z32" s="43" t="str">
        <f t="shared" si="6"/>
        <v xml:space="preserve"> </v>
      </c>
      <c r="AA32" s="43" t="str">
        <f t="shared" si="7"/>
        <v xml:space="preserve"> </v>
      </c>
      <c r="AB32" s="43" t="str">
        <f t="shared" si="8"/>
        <v xml:space="preserve"> </v>
      </c>
      <c r="AD32" s="43" t="str">
        <f t="shared" si="9"/>
        <v xml:space="preserve"> </v>
      </c>
      <c r="AE32" s="43" t="str">
        <f t="shared" si="10"/>
        <v xml:space="preserve"> </v>
      </c>
      <c r="AF32" s="43" t="str">
        <f t="shared" si="11"/>
        <v xml:space="preserve"> </v>
      </c>
      <c r="AG32" s="43" t="str">
        <f t="shared" si="12"/>
        <v xml:space="preserve"> </v>
      </c>
    </row>
    <row r="33" spans="1:33">
      <c r="A33" s="1">
        <v>452</v>
      </c>
      <c r="B33" s="3" t="s">
        <v>441</v>
      </c>
      <c r="C33" s="3" t="s">
        <v>463</v>
      </c>
      <c r="D33" s="36">
        <f t="shared" si="0"/>
        <v>1479657</v>
      </c>
      <c r="E33" s="36">
        <v>3390411</v>
      </c>
      <c r="F33" s="36">
        <v>744928</v>
      </c>
      <c r="G33" s="36">
        <v>476424</v>
      </c>
      <c r="H33" s="36">
        <v>0</v>
      </c>
      <c r="I33" s="36">
        <v>6091420</v>
      </c>
      <c r="K33" s="36">
        <f t="shared" si="1"/>
        <v>1352554</v>
      </c>
      <c r="L33" s="36">
        <v>3398461</v>
      </c>
      <c r="M33" s="36">
        <v>815061</v>
      </c>
      <c r="N33" s="36">
        <v>209187</v>
      </c>
      <c r="O33" s="36">
        <v>0</v>
      </c>
      <c r="P33" s="36">
        <v>5775263</v>
      </c>
      <c r="R33" s="36">
        <f t="shared" si="2"/>
        <v>1533541</v>
      </c>
      <c r="S33" s="36">
        <v>3655955</v>
      </c>
      <c r="T33" s="36">
        <v>722213</v>
      </c>
      <c r="U33" s="36">
        <v>1196006</v>
      </c>
      <c r="V33" s="36">
        <v>0</v>
      </c>
      <c r="W33" s="36">
        <v>7107715</v>
      </c>
      <c r="Y33" s="43">
        <f t="shared" si="5"/>
        <v>-8.5900313383439508E-2</v>
      </c>
      <c r="Z33" s="43">
        <f t="shared" si="6"/>
        <v>2.3743434055634172E-3</v>
      </c>
      <c r="AA33" s="43">
        <f t="shared" si="7"/>
        <v>9.4147353838223369E-2</v>
      </c>
      <c r="AB33" s="43">
        <f t="shared" si="8"/>
        <v>-8.7123837666135406E-3</v>
      </c>
      <c r="AD33" s="43">
        <f t="shared" si="9"/>
        <v>0.1338112933014135</v>
      </c>
      <c r="AE33" s="43">
        <f t="shared" si="10"/>
        <v>7.5767825495128616E-2</v>
      </c>
      <c r="AF33" s="43">
        <f t="shared" si="11"/>
        <v>-0.1139154001970405</v>
      </c>
      <c r="AG33" s="43">
        <f t="shared" si="12"/>
        <v>6.2096349385096339E-2</v>
      </c>
    </row>
    <row r="34" spans="1:33">
      <c r="A34" s="1">
        <v>457</v>
      </c>
      <c r="B34" s="3" t="s">
        <v>442</v>
      </c>
      <c r="D34" s="36">
        <f t="shared" si="0"/>
        <v>0</v>
      </c>
      <c r="L34" s="85" t="s">
        <v>452</v>
      </c>
      <c r="M34" s="85"/>
      <c r="N34" s="85"/>
      <c r="O34" s="85"/>
      <c r="S34" s="85" t="s">
        <v>452</v>
      </c>
      <c r="T34" s="85"/>
      <c r="U34" s="85"/>
      <c r="V34" s="85"/>
      <c r="Y34" s="43" t="str">
        <f t="shared" si="5"/>
        <v xml:space="preserve"> </v>
      </c>
      <c r="Z34" s="43" t="str">
        <f t="shared" si="6"/>
        <v xml:space="preserve"> </v>
      </c>
      <c r="AA34" s="43" t="str">
        <f t="shared" si="7"/>
        <v xml:space="preserve"> </v>
      </c>
      <c r="AB34" s="43" t="str">
        <f t="shared" si="8"/>
        <v xml:space="preserve"> </v>
      </c>
      <c r="AD34" s="43" t="str">
        <f t="shared" si="9"/>
        <v xml:space="preserve"> </v>
      </c>
      <c r="AE34" s="43" t="str">
        <f t="shared" si="10"/>
        <v xml:space="preserve"> </v>
      </c>
      <c r="AF34" s="43" t="str">
        <f t="shared" si="11"/>
        <v xml:space="preserve"> </v>
      </c>
      <c r="AG34" s="43" t="str">
        <f t="shared" si="12"/>
        <v xml:space="preserve"> </v>
      </c>
    </row>
    <row r="35" spans="1:33">
      <c r="A35" s="1">
        <v>458</v>
      </c>
      <c r="B35" s="3" t="s">
        <v>443</v>
      </c>
      <c r="C35" s="3" t="s">
        <v>463</v>
      </c>
      <c r="D35" s="36">
        <f t="shared" si="0"/>
        <v>5089470</v>
      </c>
      <c r="E35" s="36">
        <v>11994214</v>
      </c>
      <c r="F35" s="36">
        <v>2103358</v>
      </c>
      <c r="G35" s="36">
        <v>488206</v>
      </c>
      <c r="H35" s="36">
        <v>3735741</v>
      </c>
      <c r="I35" s="36">
        <v>23410989</v>
      </c>
      <c r="K35" s="36">
        <f t="shared" si="1"/>
        <v>6482294</v>
      </c>
      <c r="L35" s="36">
        <v>16174220</v>
      </c>
      <c r="M35" s="36">
        <v>2548008</v>
      </c>
      <c r="N35" s="36">
        <v>718382</v>
      </c>
      <c r="O35" s="36">
        <v>3855552</v>
      </c>
      <c r="P35" s="36">
        <v>29778456</v>
      </c>
      <c r="R35" s="36">
        <f t="shared" si="2"/>
        <v>6984183</v>
      </c>
      <c r="S35" s="36">
        <v>17913296</v>
      </c>
      <c r="T35" s="36">
        <v>2597720</v>
      </c>
      <c r="U35" s="36">
        <v>619803</v>
      </c>
      <c r="V35" s="36">
        <v>5128063</v>
      </c>
      <c r="W35" s="36">
        <v>33243065</v>
      </c>
      <c r="Y35" s="43">
        <f t="shared" si="5"/>
        <v>0.27366778859095353</v>
      </c>
      <c r="Z35" s="43">
        <f t="shared" si="6"/>
        <v>0.34850186931798954</v>
      </c>
      <c r="AA35" s="43">
        <f t="shared" si="7"/>
        <v>0.21140005648111249</v>
      </c>
      <c r="AB35" s="43">
        <f t="shared" si="8"/>
        <v>0.31362207890095828</v>
      </c>
      <c r="AD35" s="43">
        <f t="shared" si="9"/>
        <v>7.7424596909674293E-2</v>
      </c>
      <c r="AE35" s="43">
        <f t="shared" si="10"/>
        <v>0.10752147553328695</v>
      </c>
      <c r="AF35" s="43">
        <f t="shared" si="11"/>
        <v>1.9510142825297283E-2</v>
      </c>
      <c r="AG35" s="43">
        <f t="shared" si="12"/>
        <v>9.0883572400222379E-2</v>
      </c>
    </row>
    <row r="36" spans="1:33">
      <c r="A36" s="1">
        <v>477</v>
      </c>
      <c r="B36" s="3" t="s">
        <v>444</v>
      </c>
      <c r="C36" s="3" t="s">
        <v>462</v>
      </c>
      <c r="D36" s="36">
        <f t="shared" si="0"/>
        <v>1106791</v>
      </c>
      <c r="E36" s="36">
        <v>1817995</v>
      </c>
      <c r="F36" s="36">
        <v>346408</v>
      </c>
      <c r="G36" s="36">
        <v>28356</v>
      </c>
      <c r="H36" s="36">
        <v>0</v>
      </c>
      <c r="I36" s="36">
        <v>3299550</v>
      </c>
      <c r="K36" s="36">
        <f t="shared" si="1"/>
        <v>1042354</v>
      </c>
      <c r="L36" s="36">
        <v>1778765</v>
      </c>
      <c r="M36" s="36">
        <v>343285</v>
      </c>
      <c r="N36" s="36">
        <v>29940</v>
      </c>
      <c r="O36" s="36">
        <v>0</v>
      </c>
      <c r="P36" s="36">
        <v>3194344</v>
      </c>
      <c r="R36" s="36">
        <f t="shared" si="2"/>
        <v>1212708</v>
      </c>
      <c r="S36" s="36">
        <v>1796564</v>
      </c>
      <c r="T36" s="36">
        <v>353070</v>
      </c>
      <c r="U36" s="36">
        <v>30000</v>
      </c>
      <c r="V36" s="36">
        <v>0</v>
      </c>
      <c r="W36" s="36">
        <v>3392342</v>
      </c>
      <c r="Y36" s="43">
        <f t="shared" si="5"/>
        <v>-5.8219663875112793E-2</v>
      </c>
      <c r="Z36" s="43">
        <f t="shared" si="6"/>
        <v>-2.157871721319371E-2</v>
      </c>
      <c r="AA36" s="43">
        <f t="shared" si="7"/>
        <v>-9.0153807071430281E-3</v>
      </c>
      <c r="AB36" s="43">
        <f t="shared" si="8"/>
        <v>-3.2645572228366726E-2</v>
      </c>
      <c r="AD36" s="43">
        <f t="shared" si="9"/>
        <v>0.16343200102844135</v>
      </c>
      <c r="AE36" s="43">
        <f t="shared" si="10"/>
        <v>1.0006380831644401E-2</v>
      </c>
      <c r="AF36" s="43">
        <f t="shared" si="11"/>
        <v>2.850401270081715E-2</v>
      </c>
      <c r="AG36" s="43">
        <f t="shared" si="12"/>
        <v>6.2551431485992293E-2</v>
      </c>
    </row>
    <row r="37" spans="1:33">
      <c r="A37" s="1">
        <v>482</v>
      </c>
      <c r="B37" s="3" t="s">
        <v>445</v>
      </c>
      <c r="C37" s="3" t="s">
        <v>462</v>
      </c>
      <c r="D37" s="36">
        <f t="shared" si="0"/>
        <v>1105584</v>
      </c>
      <c r="E37" s="36">
        <v>1756282</v>
      </c>
      <c r="F37" s="36">
        <v>506220</v>
      </c>
      <c r="G37" s="36">
        <v>167344</v>
      </c>
      <c r="H37" s="36">
        <v>0</v>
      </c>
      <c r="I37" s="36">
        <v>3535430</v>
      </c>
      <c r="K37" s="36">
        <f t="shared" si="1"/>
        <v>1107208</v>
      </c>
      <c r="L37" s="36">
        <v>1835039</v>
      </c>
      <c r="M37" s="36">
        <v>593594</v>
      </c>
      <c r="N37" s="36">
        <v>207854</v>
      </c>
      <c r="O37" s="36">
        <v>479921</v>
      </c>
      <c r="P37" s="36">
        <v>4223616</v>
      </c>
      <c r="R37" s="36">
        <f t="shared" si="2"/>
        <v>1274630</v>
      </c>
      <c r="S37" s="36">
        <v>2053132</v>
      </c>
      <c r="T37" s="36">
        <v>603513</v>
      </c>
      <c r="U37" s="36">
        <v>203820</v>
      </c>
      <c r="V37" s="36">
        <v>549921</v>
      </c>
      <c r="W37" s="36">
        <v>4685016</v>
      </c>
      <c r="Y37" s="43">
        <f t="shared" si="5"/>
        <v>1.4689069306357272E-3</v>
      </c>
      <c r="Z37" s="43">
        <f t="shared" si="6"/>
        <v>4.4843026347704873E-2</v>
      </c>
      <c r="AA37" s="43">
        <f t="shared" si="7"/>
        <v>0.17260084548220145</v>
      </c>
      <c r="AB37" s="43">
        <f t="shared" si="8"/>
        <v>4.9807219886903065E-2</v>
      </c>
      <c r="AD37" s="43">
        <f t="shared" si="9"/>
        <v>0.15121097390914806</v>
      </c>
      <c r="AE37" s="43">
        <f t="shared" si="10"/>
        <v>0.11884924516590645</v>
      </c>
      <c r="AF37" s="43">
        <f t="shared" si="11"/>
        <v>1.6710074562748201E-2</v>
      </c>
      <c r="AG37" s="43">
        <f t="shared" si="12"/>
        <v>0.11183591117360758</v>
      </c>
    </row>
    <row r="38" spans="1:33">
      <c r="A38" s="1">
        <v>500</v>
      </c>
      <c r="B38" s="3" t="s">
        <v>446</v>
      </c>
      <c r="C38" s="3" t="s">
        <v>463</v>
      </c>
      <c r="D38" s="36">
        <f t="shared" si="0"/>
        <v>93822586</v>
      </c>
      <c r="E38" s="36">
        <v>152736430</v>
      </c>
      <c r="F38" s="36">
        <v>31122739</v>
      </c>
      <c r="G38" s="36">
        <v>18752399</v>
      </c>
      <c r="H38" s="36">
        <v>9550805</v>
      </c>
      <c r="I38" s="36">
        <v>305984959</v>
      </c>
      <c r="K38" s="36">
        <f t="shared" si="1"/>
        <v>102274088</v>
      </c>
      <c r="L38" s="36">
        <v>153309771</v>
      </c>
      <c r="M38" s="36">
        <v>27741126</v>
      </c>
      <c r="N38" s="36">
        <v>29234948</v>
      </c>
      <c r="O38" s="36">
        <v>9996535</v>
      </c>
      <c r="P38" s="36">
        <v>322556468</v>
      </c>
      <c r="R38" s="36">
        <f t="shared" si="2"/>
        <v>101652507</v>
      </c>
      <c r="S38" s="36">
        <v>189085330</v>
      </c>
      <c r="T38" s="36">
        <v>43475508</v>
      </c>
      <c r="U38" s="36">
        <v>7000000</v>
      </c>
      <c r="V38" s="36">
        <v>10398053</v>
      </c>
      <c r="W38" s="36">
        <v>351611398</v>
      </c>
      <c r="Y38" s="43">
        <f t="shared" si="5"/>
        <v>9.0079610468208671E-2</v>
      </c>
      <c r="Z38" s="43">
        <f t="shared" si="6"/>
        <v>3.753793381186199E-3</v>
      </c>
      <c r="AA38" s="43">
        <f t="shared" si="7"/>
        <v>-0.10865409371585188</v>
      </c>
      <c r="AB38" s="43">
        <f t="shared" si="8"/>
        <v>2.0322653175395056E-2</v>
      </c>
      <c r="AD38" s="43">
        <f t="shared" si="9"/>
        <v>-6.0776000270957864E-3</v>
      </c>
      <c r="AE38" s="43">
        <f t="shared" si="10"/>
        <v>0.23335472205486507</v>
      </c>
      <c r="AF38" s="43">
        <f t="shared" si="11"/>
        <v>0.56718613368469617</v>
      </c>
      <c r="AG38" s="43">
        <f t="shared" si="12"/>
        <v>0.17961126866379251</v>
      </c>
    </row>
    <row r="39" spans="1:33">
      <c r="A39" s="1">
        <v>507</v>
      </c>
      <c r="B39" s="3" t="s">
        <v>447</v>
      </c>
      <c r="C39" s="3" t="s">
        <v>462</v>
      </c>
      <c r="D39" s="36">
        <f t="shared" si="0"/>
        <v>1038350</v>
      </c>
      <c r="E39" s="36">
        <v>2711743</v>
      </c>
      <c r="F39" s="36">
        <v>541986</v>
      </c>
      <c r="G39" s="36">
        <v>8024</v>
      </c>
      <c r="H39" s="36">
        <v>0</v>
      </c>
      <c r="I39" s="36">
        <v>4300103</v>
      </c>
      <c r="K39" s="36">
        <f t="shared" si="1"/>
        <v>989926</v>
      </c>
      <c r="L39" s="36">
        <v>2890987</v>
      </c>
      <c r="M39" s="36">
        <v>562038</v>
      </c>
      <c r="N39" s="36">
        <v>243207</v>
      </c>
      <c r="O39" s="36">
        <v>0</v>
      </c>
      <c r="P39" s="36">
        <v>4686158</v>
      </c>
      <c r="R39" s="36">
        <f t="shared" si="2"/>
        <v>1139286</v>
      </c>
      <c r="S39" s="36">
        <v>2851229</v>
      </c>
      <c r="T39" s="36">
        <v>635762</v>
      </c>
      <c r="U39" s="36">
        <v>1008446</v>
      </c>
      <c r="V39" s="36">
        <v>0</v>
      </c>
      <c r="W39" s="36">
        <v>5634723</v>
      </c>
      <c r="Y39" s="43">
        <f t="shared" si="5"/>
        <v>-4.6635527519622522E-2</v>
      </c>
      <c r="Z39" s="43">
        <f t="shared" si="6"/>
        <v>6.6099184177851766E-2</v>
      </c>
      <c r="AA39" s="43">
        <f t="shared" si="7"/>
        <v>3.6997265612026986E-2</v>
      </c>
      <c r="AB39" s="43">
        <f t="shared" si="8"/>
        <v>3.5151263525205367E-2</v>
      </c>
      <c r="AD39" s="43">
        <f t="shared" si="9"/>
        <v>0.15087996476504295</v>
      </c>
      <c r="AE39" s="43">
        <f t="shared" si="10"/>
        <v>-1.375239667283179E-2</v>
      </c>
      <c r="AF39" s="43">
        <f t="shared" si="11"/>
        <v>0.13117262533850016</v>
      </c>
      <c r="AG39" s="43">
        <f t="shared" si="12"/>
        <v>4.1262215135841052E-2</v>
      </c>
    </row>
    <row r="40" spans="1:33">
      <c r="A40" s="1">
        <v>509</v>
      </c>
      <c r="B40" s="3" t="s">
        <v>448</v>
      </c>
      <c r="D40" s="36">
        <f t="shared" si="0"/>
        <v>0</v>
      </c>
      <c r="L40" s="85" t="s">
        <v>452</v>
      </c>
      <c r="M40" s="85"/>
      <c r="N40" s="85"/>
      <c r="O40" s="85"/>
      <c r="S40" s="85" t="s">
        <v>452</v>
      </c>
      <c r="T40" s="85"/>
      <c r="U40" s="85"/>
      <c r="V40" s="85"/>
      <c r="Y40" s="43" t="str">
        <f t="shared" si="5"/>
        <v xml:space="preserve"> </v>
      </c>
      <c r="Z40" s="43" t="str">
        <f t="shared" si="6"/>
        <v xml:space="preserve"> </v>
      </c>
      <c r="AA40" s="43" t="str">
        <f t="shared" si="7"/>
        <v xml:space="preserve"> </v>
      </c>
      <c r="AB40" s="43" t="str">
        <f t="shared" si="8"/>
        <v xml:space="preserve"> </v>
      </c>
      <c r="AD40" s="43" t="str">
        <f t="shared" si="9"/>
        <v xml:space="preserve"> </v>
      </c>
      <c r="AE40" s="43" t="str">
        <f t="shared" si="10"/>
        <v xml:space="preserve"> </v>
      </c>
      <c r="AF40" s="43" t="str">
        <f t="shared" si="11"/>
        <v xml:space="preserve"> </v>
      </c>
      <c r="AG40" s="43" t="str">
        <f t="shared" si="12"/>
        <v xml:space="preserve"> </v>
      </c>
    </row>
    <row r="41" spans="1:33">
      <c r="D41" s="39">
        <f>SUM(D3:D40)</f>
        <v>435847172</v>
      </c>
      <c r="E41" s="39">
        <f t="shared" ref="E41:F41" si="32">SUM(E3:E40)</f>
        <v>829048203</v>
      </c>
      <c r="F41" s="39">
        <f t="shared" si="32"/>
        <v>151207543</v>
      </c>
      <c r="G41" s="39">
        <f>SUM(G3:G40)</f>
        <v>57104459</v>
      </c>
      <c r="H41" s="39">
        <f>SUM(H3:H40)</f>
        <v>150892552</v>
      </c>
      <c r="I41" s="39">
        <f>SUM(I3:I40)</f>
        <v>1624099929</v>
      </c>
      <c r="K41" s="39">
        <f>SUM(K3:K40)</f>
        <v>457015611</v>
      </c>
      <c r="L41" s="39">
        <f t="shared" ref="L41:M41" si="33">SUM(L3:L40)</f>
        <v>856031893</v>
      </c>
      <c r="M41" s="39">
        <f t="shared" si="33"/>
        <v>151635109</v>
      </c>
      <c r="N41" s="39">
        <f>SUM(N3:N40)</f>
        <v>70892302</v>
      </c>
      <c r="O41" s="39">
        <f>SUM(O3:O40)</f>
        <v>142209434</v>
      </c>
      <c r="P41" s="39">
        <f>SUM(P3:P40)</f>
        <v>1677784349</v>
      </c>
      <c r="R41" s="39">
        <f>SUM(R3:R40)</f>
        <v>474578684</v>
      </c>
      <c r="S41" s="39">
        <f t="shared" ref="S41:T41" si="34">SUM(S3:S40)</f>
        <v>911333365</v>
      </c>
      <c r="T41" s="39">
        <f t="shared" si="34"/>
        <v>172147931</v>
      </c>
      <c r="U41" s="39">
        <f>SUM(U3:U40)</f>
        <v>47049821</v>
      </c>
      <c r="V41" s="39">
        <f>SUM(V3:V40)</f>
        <v>149370728</v>
      </c>
      <c r="W41" s="39">
        <f>SUM(W3:W40)</f>
        <v>1754480529</v>
      </c>
      <c r="Y41" s="31">
        <f t="shared" si="5"/>
        <v>4.8568489966019479E-2</v>
      </c>
      <c r="Z41" s="31">
        <f t="shared" si="6"/>
        <v>3.2547793846433359E-2</v>
      </c>
      <c r="AA41" s="31">
        <f t="shared" si="7"/>
        <v>2.8276763944243832E-3</v>
      </c>
      <c r="AB41" s="31">
        <f t="shared" si="8"/>
        <v>3.4305200831455496E-2</v>
      </c>
      <c r="AD41" s="31">
        <f t="shared" si="9"/>
        <v>3.8429919191534934E-2</v>
      </c>
      <c r="AE41" s="31">
        <f t="shared" si="10"/>
        <v>6.4602116407361576E-2</v>
      </c>
      <c r="AF41" s="31">
        <f t="shared" si="11"/>
        <v>0.13527752336037158</v>
      </c>
      <c r="AG41" s="31">
        <f t="shared" si="12"/>
        <v>6.3752628843420256E-2</v>
      </c>
    </row>
    <row r="43" spans="1:33">
      <c r="B43" s="3" t="s">
        <v>465</v>
      </c>
      <c r="C43" s="3">
        <f>COUNTIF(C3:C40,"final")</f>
        <v>10</v>
      </c>
    </row>
    <row r="44" spans="1:33">
      <c r="B44" s="3" t="s">
        <v>466</v>
      </c>
      <c r="C44" s="3">
        <f>COUNTIF(C3:C40,"draft")</f>
        <v>11</v>
      </c>
    </row>
  </sheetData>
  <mergeCells count="37">
    <mergeCell ref="D1:I1"/>
    <mergeCell ref="K1:P1"/>
    <mergeCell ref="R1:W1"/>
    <mergeCell ref="L31:O31"/>
    <mergeCell ref="L14:O14"/>
    <mergeCell ref="L7:O7"/>
    <mergeCell ref="L10:O10"/>
    <mergeCell ref="L13:O13"/>
    <mergeCell ref="L27:O27"/>
    <mergeCell ref="S27:V27"/>
    <mergeCell ref="L29:O29"/>
    <mergeCell ref="S29:V29"/>
    <mergeCell ref="S31:V31"/>
    <mergeCell ref="L18:O18"/>
    <mergeCell ref="S18:V18"/>
    <mergeCell ref="Y1:AB1"/>
    <mergeCell ref="AD1:AG1"/>
    <mergeCell ref="L24:O24"/>
    <mergeCell ref="S24:V24"/>
    <mergeCell ref="L8:O8"/>
    <mergeCell ref="S8:V8"/>
    <mergeCell ref="L19:O19"/>
    <mergeCell ref="S19:V19"/>
    <mergeCell ref="L17:O17"/>
    <mergeCell ref="S17:V17"/>
    <mergeCell ref="L9:O9"/>
    <mergeCell ref="S9:V9"/>
    <mergeCell ref="S7:V7"/>
    <mergeCell ref="S10:V10"/>
    <mergeCell ref="S13:V13"/>
    <mergeCell ref="S14:V14"/>
    <mergeCell ref="L40:O40"/>
    <mergeCell ref="S40:V40"/>
    <mergeCell ref="L32:O32"/>
    <mergeCell ref="S32:V32"/>
    <mergeCell ref="L34:O34"/>
    <mergeCell ref="S34:V34"/>
  </mergeCells>
  <pageMargins left="0.25" right="0.25" top="0.75" bottom="0.75" header="0.3" footer="0.3"/>
  <pageSetup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43"/>
  <sheetViews>
    <sheetView zoomScaleNormal="100" workbookViewId="0">
      <selection activeCell="W24" sqref="W24"/>
    </sheetView>
  </sheetViews>
  <sheetFormatPr defaultRowHeight="12"/>
  <cols>
    <col min="1" max="1" width="9.140625" style="46"/>
    <col min="2" max="2" width="6.140625" style="45" customWidth="1"/>
    <col min="3" max="3" width="15.5703125" style="46" customWidth="1"/>
    <col min="4" max="4" width="9.42578125" style="47" customWidth="1"/>
    <col min="5" max="5" width="9.140625" style="47" customWidth="1"/>
    <col min="6" max="6" width="7.42578125" style="46" customWidth="1"/>
    <col min="7" max="8" width="9.140625" style="47" customWidth="1"/>
    <col min="9" max="9" width="9.140625" style="46"/>
    <col min="10" max="11" width="9.140625" style="47" customWidth="1"/>
    <col min="12" max="12" width="9.140625" style="46" customWidth="1"/>
    <col min="13" max="14" width="9.140625" style="47" customWidth="1"/>
    <col min="15" max="15" width="8.7109375" style="46" customWidth="1"/>
    <col min="16" max="17" width="9.140625" style="47" customWidth="1"/>
    <col min="18" max="18" width="9.140625" style="46" customWidth="1"/>
    <col min="19" max="16384" width="9.140625" style="46"/>
  </cols>
  <sheetData>
    <row r="1" spans="2:22" ht="12.75" thickBot="1"/>
    <row r="2" spans="2:22" ht="15" customHeight="1">
      <c r="B2" s="93" t="s">
        <v>482</v>
      </c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5"/>
    </row>
    <row r="3" spans="2:22" s="52" customFormat="1" ht="36">
      <c r="B3" s="48" t="s">
        <v>407</v>
      </c>
      <c r="C3" s="65" t="s">
        <v>408</v>
      </c>
      <c r="D3" s="73" t="s">
        <v>467</v>
      </c>
      <c r="E3" s="62" t="s">
        <v>468</v>
      </c>
      <c r="F3" s="65" t="s">
        <v>469</v>
      </c>
      <c r="G3" s="73" t="s">
        <v>470</v>
      </c>
      <c r="H3" s="62" t="s">
        <v>471</v>
      </c>
      <c r="I3" s="65" t="s">
        <v>472</v>
      </c>
      <c r="J3" s="73" t="s">
        <v>473</v>
      </c>
      <c r="K3" s="62" t="s">
        <v>474</v>
      </c>
      <c r="L3" s="65" t="s">
        <v>475</v>
      </c>
      <c r="M3" s="70" t="s">
        <v>476</v>
      </c>
      <c r="N3" s="49" t="s">
        <v>477</v>
      </c>
      <c r="O3" s="50" t="s">
        <v>478</v>
      </c>
      <c r="P3" s="49" t="s">
        <v>479</v>
      </c>
      <c r="Q3" s="62" t="s">
        <v>480</v>
      </c>
      <c r="R3" s="51" t="s">
        <v>481</v>
      </c>
    </row>
    <row r="4" spans="2:22">
      <c r="B4" s="53">
        <v>106</v>
      </c>
      <c r="C4" s="68" t="s">
        <v>415</v>
      </c>
      <c r="D4" s="74">
        <f>VLOOKUP(B4,'[2]Per Pupil Summary'!$A$4:$D$312,4,FALSE)</f>
        <v>189.5</v>
      </c>
      <c r="E4" s="63">
        <f>VLOOKUP(B4,'[3]2015'!$A$7:$D$292,4,FALSE)</f>
        <v>131.69999999999999</v>
      </c>
      <c r="F4" s="66">
        <f>+E4/D4-1</f>
        <v>-0.30501319261213722</v>
      </c>
      <c r="G4" s="74">
        <v>18.899999999999999</v>
      </c>
      <c r="H4" s="63">
        <v>16.399999999999999</v>
      </c>
      <c r="I4" s="66">
        <f>+H4/G4-1</f>
        <v>-0.13227513227513232</v>
      </c>
      <c r="J4" s="74">
        <v>0</v>
      </c>
      <c r="K4" s="63">
        <v>0</v>
      </c>
      <c r="L4" s="66" t="e">
        <f>+K4/J4-1</f>
        <v>#DIV/0!</v>
      </c>
      <c r="M4" s="71">
        <v>21.300000000000004</v>
      </c>
      <c r="N4" s="54">
        <v>17.5</v>
      </c>
      <c r="O4" s="55">
        <f>+N4/M4-1</f>
        <v>-0.17840375586854473</v>
      </c>
      <c r="P4" s="54">
        <v>40.200000000000003</v>
      </c>
      <c r="Q4" s="63">
        <v>33.9</v>
      </c>
      <c r="R4" s="56">
        <f>+Q4/P4-1</f>
        <v>-0.15671641791044788</v>
      </c>
      <c r="T4" s="57"/>
    </row>
    <row r="5" spans="2:22">
      <c r="B5" s="53">
        <v>203</v>
      </c>
      <c r="C5" s="68" t="s">
        <v>416</v>
      </c>
      <c r="D5" s="74">
        <f>VLOOKUP(B5,'[2]Per Pupil Summary'!$A$4:$D$312,4,FALSE)</f>
        <v>1346</v>
      </c>
      <c r="E5" s="63">
        <f>VLOOKUP(B5,'[3]2015'!$A$7:$D$292,4,FALSE)</f>
        <v>1893</v>
      </c>
      <c r="F5" s="66">
        <f t="shared" ref="F5:F42" si="0">+E5/D5-1</f>
        <v>0.40638930163447262</v>
      </c>
      <c r="G5" s="74">
        <v>79.5</v>
      </c>
      <c r="H5" s="63">
        <v>107.5</v>
      </c>
      <c r="I5" s="66">
        <f t="shared" ref="I5:I42" si="1">+H5/G5-1</f>
        <v>0.35220125786163514</v>
      </c>
      <c r="J5" s="74">
        <v>2</v>
      </c>
      <c r="K5" s="63">
        <v>9</v>
      </c>
      <c r="L5" s="66">
        <f t="shared" ref="L5:L42" si="2">+K5/J5-1</f>
        <v>3.5</v>
      </c>
      <c r="M5" s="71">
        <v>57.400000000000006</v>
      </c>
      <c r="N5" s="54">
        <v>102.19999999999999</v>
      </c>
      <c r="O5" s="55">
        <f t="shared" ref="O5:O42" si="3">+N5/M5-1</f>
        <v>0.78048780487804836</v>
      </c>
      <c r="P5" s="54">
        <v>138.9</v>
      </c>
      <c r="Q5" s="63">
        <v>218.7</v>
      </c>
      <c r="R5" s="56">
        <f t="shared" ref="R5:R42" si="4">+Q5/P5-1</f>
        <v>0.57451403887688968</v>
      </c>
    </row>
    <row r="6" spans="2:22">
      <c r="B6" s="53">
        <v>204</v>
      </c>
      <c r="C6" s="68" t="s">
        <v>417</v>
      </c>
      <c r="D6" s="74">
        <f>VLOOKUP(B6,'[2]Per Pupil Summary'!$A$4:$D$312,4,FALSE)</f>
        <v>2179.3000000000002</v>
      </c>
      <c r="E6" s="63">
        <f>VLOOKUP(B6,'[3]2015'!$A$7:$D$292,4,FALSE)</f>
        <v>2526.1</v>
      </c>
      <c r="F6" s="66">
        <f t="shared" si="0"/>
        <v>0.15913366677373464</v>
      </c>
      <c r="G6" s="74">
        <v>135</v>
      </c>
      <c r="H6" s="63">
        <v>155</v>
      </c>
      <c r="I6" s="66">
        <f t="shared" si="1"/>
        <v>0.14814814814814814</v>
      </c>
      <c r="J6" s="74">
        <v>4</v>
      </c>
      <c r="K6" s="63">
        <v>29</v>
      </c>
      <c r="L6" s="66">
        <f t="shared" si="2"/>
        <v>6.25</v>
      </c>
      <c r="M6" s="71">
        <v>166.39999999999998</v>
      </c>
      <c r="N6" s="54">
        <v>168.8</v>
      </c>
      <c r="O6" s="55">
        <f t="shared" si="3"/>
        <v>1.4423076923077094E-2</v>
      </c>
      <c r="P6" s="54">
        <v>305.39999999999998</v>
      </c>
      <c r="Q6" s="63">
        <v>352.8</v>
      </c>
      <c r="R6" s="56">
        <f t="shared" si="4"/>
        <v>0.15520628683693527</v>
      </c>
    </row>
    <row r="7" spans="2:22">
      <c r="B7" s="53">
        <v>208</v>
      </c>
      <c r="C7" s="68" t="s">
        <v>418</v>
      </c>
      <c r="D7" s="74">
        <f>VLOOKUP(B7,'[2]Per Pupil Summary'!$A$4:$D$312,4,FALSE)</f>
        <v>382</v>
      </c>
      <c r="E7" s="63">
        <f>VLOOKUP(B7,'[3]2015'!$A$7:$D$292,4,FALSE)</f>
        <v>375</v>
      </c>
      <c r="F7" s="66">
        <f t="shared" si="0"/>
        <v>-1.8324607329842979E-2</v>
      </c>
      <c r="G7" s="74">
        <v>33</v>
      </c>
      <c r="H7" s="63">
        <v>31</v>
      </c>
      <c r="I7" s="66">
        <f t="shared" si="1"/>
        <v>-6.0606060606060552E-2</v>
      </c>
      <c r="J7" s="74">
        <v>3.2</v>
      </c>
      <c r="K7" s="63">
        <v>1</v>
      </c>
      <c r="L7" s="66">
        <f t="shared" si="2"/>
        <v>-0.6875</v>
      </c>
      <c r="M7" s="71">
        <v>36.899999999999991</v>
      </c>
      <c r="N7" s="54">
        <v>25</v>
      </c>
      <c r="O7" s="55">
        <f t="shared" si="3"/>
        <v>-0.32249322493224919</v>
      </c>
      <c r="P7" s="54">
        <v>73.099999999999994</v>
      </c>
      <c r="Q7" s="63">
        <v>57</v>
      </c>
      <c r="R7" s="56">
        <f t="shared" si="4"/>
        <v>-0.22024623803009569</v>
      </c>
    </row>
    <row r="8" spans="2:22">
      <c r="B8" s="53">
        <v>209</v>
      </c>
      <c r="C8" s="68" t="s">
        <v>419</v>
      </c>
      <c r="D8" s="74">
        <f>VLOOKUP(B8,'[2]Per Pupil Summary'!$A$4:$D$312,4,FALSE)</f>
        <v>235.6</v>
      </c>
      <c r="E8" s="63">
        <f>VLOOKUP(B8,'[3]2015'!$A$7:$D$292,4,FALSE)</f>
        <v>190.7</v>
      </c>
      <c r="F8" s="66">
        <f t="shared" si="0"/>
        <v>-0.19057724957555178</v>
      </c>
      <c r="G8" s="74">
        <v>21.2</v>
      </c>
      <c r="H8" s="63">
        <v>18.899999999999999</v>
      </c>
      <c r="I8" s="66">
        <f t="shared" si="1"/>
        <v>-0.10849056603773588</v>
      </c>
      <c r="J8" s="74">
        <v>0</v>
      </c>
      <c r="K8" s="63">
        <v>0</v>
      </c>
      <c r="L8" s="66" t="e">
        <f t="shared" si="2"/>
        <v>#DIV/0!</v>
      </c>
      <c r="M8" s="71">
        <v>30.000000000000004</v>
      </c>
      <c r="N8" s="54">
        <v>23</v>
      </c>
      <c r="O8" s="55">
        <f t="shared" si="3"/>
        <v>-0.23333333333333339</v>
      </c>
      <c r="P8" s="54">
        <v>51.2</v>
      </c>
      <c r="Q8" s="63">
        <v>41.9</v>
      </c>
      <c r="R8" s="56">
        <f t="shared" si="4"/>
        <v>-0.18164062500000011</v>
      </c>
    </row>
    <row r="9" spans="2:22">
      <c r="B9" s="53">
        <v>216</v>
      </c>
      <c r="C9" s="68" t="s">
        <v>420</v>
      </c>
      <c r="D9" s="74">
        <f>VLOOKUP(B9,'[2]Per Pupil Summary'!$A$4:$D$312,4,FALSE)</f>
        <v>336.1</v>
      </c>
      <c r="E9" s="63">
        <f>VLOOKUP(B9,'[3]2015'!$A$7:$D$292,4,FALSE)</f>
        <v>236.5</v>
      </c>
      <c r="F9" s="66">
        <f t="shared" si="0"/>
        <v>-0.29634037488842613</v>
      </c>
      <c r="G9" s="74">
        <v>28.7</v>
      </c>
      <c r="H9" s="63">
        <v>26</v>
      </c>
      <c r="I9" s="66">
        <f t="shared" si="1"/>
        <v>-9.4076655052264813E-2</v>
      </c>
      <c r="J9" s="74">
        <v>3</v>
      </c>
      <c r="K9" s="63">
        <v>3.5</v>
      </c>
      <c r="L9" s="66">
        <f t="shared" si="2"/>
        <v>0.16666666666666674</v>
      </c>
      <c r="M9" s="71">
        <v>39</v>
      </c>
      <c r="N9" s="54">
        <v>26.6</v>
      </c>
      <c r="O9" s="55">
        <f t="shared" si="3"/>
        <v>-0.31794871794871793</v>
      </c>
      <c r="P9" s="54">
        <v>70.7</v>
      </c>
      <c r="Q9" s="63">
        <v>56.1</v>
      </c>
      <c r="R9" s="56">
        <f t="shared" si="4"/>
        <v>-0.20650636492220653</v>
      </c>
    </row>
    <row r="10" spans="2:22">
      <c r="B10" s="53">
        <v>217</v>
      </c>
      <c r="C10" s="68" t="s">
        <v>421</v>
      </c>
      <c r="D10" s="74">
        <f>VLOOKUP(B10,'[2]Per Pupil Summary'!$A$4:$D$312,4,FALSE)</f>
        <v>205.5</v>
      </c>
      <c r="E10" s="63">
        <f>VLOOKUP(B10,'[3]2015'!$A$7:$D$292,4,FALSE)</f>
        <v>183.6</v>
      </c>
      <c r="F10" s="66">
        <f t="shared" si="0"/>
        <v>-0.10656934306569343</v>
      </c>
      <c r="G10" s="74">
        <v>22.1</v>
      </c>
      <c r="H10" s="63">
        <v>16.899999999999999</v>
      </c>
      <c r="I10" s="66">
        <f t="shared" si="1"/>
        <v>-0.23529411764705899</v>
      </c>
      <c r="J10" s="74">
        <v>0</v>
      </c>
      <c r="K10" s="63">
        <v>1</v>
      </c>
      <c r="L10" s="66" t="e">
        <f t="shared" si="2"/>
        <v>#DIV/0!</v>
      </c>
      <c r="M10" s="71">
        <v>27.6</v>
      </c>
      <c r="N10" s="54">
        <v>18.800000000000004</v>
      </c>
      <c r="O10" s="55">
        <f t="shared" si="3"/>
        <v>-0.31884057971014479</v>
      </c>
      <c r="P10" s="54">
        <v>49.7</v>
      </c>
      <c r="Q10" s="63">
        <v>36.700000000000003</v>
      </c>
      <c r="R10" s="56">
        <f t="shared" si="4"/>
        <v>-0.2615694164989939</v>
      </c>
    </row>
    <row r="11" spans="2:22">
      <c r="B11" s="53">
        <v>227</v>
      </c>
      <c r="C11" s="68" t="s">
        <v>70</v>
      </c>
      <c r="D11" s="74">
        <f>VLOOKUP(B11,'[2]Per Pupil Summary'!$A$4:$D$312,4,FALSE)</f>
        <v>297</v>
      </c>
      <c r="E11" s="63">
        <f>VLOOKUP(B11,'[3]2015'!$A$7:$D$292,4,FALSE)</f>
        <v>296.8</v>
      </c>
      <c r="F11" s="66">
        <f t="shared" si="0"/>
        <v>-6.7340067340060372E-4</v>
      </c>
      <c r="G11" s="74">
        <v>25</v>
      </c>
      <c r="H11" s="63">
        <v>25</v>
      </c>
      <c r="I11" s="66">
        <f t="shared" si="1"/>
        <v>0</v>
      </c>
      <c r="J11" s="74">
        <v>1</v>
      </c>
      <c r="K11" s="63">
        <v>1</v>
      </c>
      <c r="L11" s="66">
        <f t="shared" si="2"/>
        <v>0</v>
      </c>
      <c r="M11" s="71">
        <v>32.4</v>
      </c>
      <c r="N11" s="54">
        <v>28.299999999999997</v>
      </c>
      <c r="O11" s="55">
        <f t="shared" si="3"/>
        <v>-0.12654320987654322</v>
      </c>
      <c r="P11" s="54">
        <v>58.4</v>
      </c>
      <c r="Q11" s="63">
        <v>54.3</v>
      </c>
      <c r="R11" s="56">
        <f t="shared" si="4"/>
        <v>-7.0205479452054798E-2</v>
      </c>
    </row>
    <row r="12" spans="2:22">
      <c r="B12" s="53">
        <v>230</v>
      </c>
      <c r="C12" s="68" t="s">
        <v>423</v>
      </c>
      <c r="D12" s="74">
        <f>VLOOKUP(B12,'[2]Per Pupil Summary'!$A$4:$D$312,4,FALSE)</f>
        <v>1606.8</v>
      </c>
      <c r="E12" s="63">
        <f>VLOOKUP(B12,'[3]2015'!$A$7:$D$292,4,FALSE)</f>
        <v>2378.5</v>
      </c>
      <c r="F12" s="66">
        <f t="shared" si="0"/>
        <v>0.4802713467762012</v>
      </c>
      <c r="G12" s="74">
        <v>91.2</v>
      </c>
      <c r="H12" s="63">
        <v>140.80000000000001</v>
      </c>
      <c r="I12" s="66">
        <f t="shared" si="1"/>
        <v>0.54385964912280715</v>
      </c>
      <c r="J12" s="74">
        <v>19.5</v>
      </c>
      <c r="K12" s="63">
        <v>24.7</v>
      </c>
      <c r="L12" s="66">
        <f t="shared" si="2"/>
        <v>0.26666666666666661</v>
      </c>
      <c r="M12" s="71">
        <v>98.7</v>
      </c>
      <c r="N12" s="54">
        <v>211.89999999999998</v>
      </c>
      <c r="O12" s="55">
        <f t="shared" si="3"/>
        <v>1.1469098277608913</v>
      </c>
      <c r="P12" s="54">
        <v>209.4</v>
      </c>
      <c r="Q12" s="63">
        <v>377.4</v>
      </c>
      <c r="R12" s="56">
        <f t="shared" si="4"/>
        <v>0.80229226361031514</v>
      </c>
    </row>
    <row r="13" spans="2:22">
      <c r="B13" s="53">
        <v>233</v>
      </c>
      <c r="C13" s="68" t="s">
        <v>424</v>
      </c>
      <c r="D13" s="74">
        <f>VLOOKUP(B13,'[2]Per Pupil Summary'!$A$4:$D$312,4,FALSE)</f>
        <v>22418</v>
      </c>
      <c r="E13" s="63">
        <f>VLOOKUP(B13,'[3]2015'!$A$7:$D$292,4,FALSE)</f>
        <v>27682.799999999999</v>
      </c>
      <c r="F13" s="66">
        <f t="shared" si="0"/>
        <v>0.2348469979480774</v>
      </c>
      <c r="G13" s="74">
        <v>1429.8</v>
      </c>
      <c r="H13" s="63">
        <v>1667.7</v>
      </c>
      <c r="I13" s="66">
        <f t="shared" si="1"/>
        <v>0.16638690725975658</v>
      </c>
      <c r="J13" s="74">
        <v>246.9</v>
      </c>
      <c r="K13" s="63">
        <v>300.60000000000002</v>
      </c>
      <c r="L13" s="66">
        <f t="shared" si="2"/>
        <v>0.21749696233292837</v>
      </c>
      <c r="M13" s="71">
        <v>1413.4999999999998</v>
      </c>
      <c r="N13" s="54">
        <v>1840.1</v>
      </c>
      <c r="O13" s="55">
        <f t="shared" si="3"/>
        <v>0.30180403254333221</v>
      </c>
      <c r="P13" s="54">
        <v>3090.2</v>
      </c>
      <c r="Q13" s="63">
        <v>3808.3999999999996</v>
      </c>
      <c r="R13" s="56">
        <f t="shared" si="4"/>
        <v>0.23241214160895729</v>
      </c>
    </row>
    <row r="14" spans="2:22">
      <c r="B14" s="53">
        <v>250</v>
      </c>
      <c r="C14" s="68" t="s">
        <v>425</v>
      </c>
      <c r="D14" s="74">
        <f>VLOOKUP(B14,'[2]Per Pupil Summary'!$A$4:$D$312,4,FALSE)</f>
        <v>2474.8000000000002</v>
      </c>
      <c r="E14" s="63">
        <f>VLOOKUP(B14,'[3]2015'!$A$7:$D$292,4,FALSE)</f>
        <v>2881</v>
      </c>
      <c r="F14" s="66">
        <f t="shared" si="0"/>
        <v>0.16413447551317262</v>
      </c>
      <c r="G14" s="74">
        <v>145.69999999999999</v>
      </c>
      <c r="H14" s="63">
        <v>177</v>
      </c>
      <c r="I14" s="66">
        <f t="shared" si="1"/>
        <v>0.21482498284145524</v>
      </c>
      <c r="J14" s="74">
        <v>6.5</v>
      </c>
      <c r="K14" s="63">
        <v>14.2</v>
      </c>
      <c r="L14" s="66">
        <f t="shared" si="2"/>
        <v>1.1846153846153844</v>
      </c>
      <c r="M14" s="71">
        <v>170</v>
      </c>
      <c r="N14" s="54">
        <v>198.90000000000003</v>
      </c>
      <c r="O14" s="55">
        <f t="shared" si="3"/>
        <v>0.17000000000000015</v>
      </c>
      <c r="P14" s="54">
        <v>322.2</v>
      </c>
      <c r="Q14" s="63">
        <v>390.1</v>
      </c>
      <c r="R14" s="56">
        <f t="shared" si="4"/>
        <v>0.21073867163252658</v>
      </c>
    </row>
    <row r="15" spans="2:22">
      <c r="B15" s="53">
        <v>255</v>
      </c>
      <c r="C15" s="68" t="s">
        <v>426</v>
      </c>
      <c r="D15" s="74">
        <f>VLOOKUP(B15,'[2]Per Pupil Summary'!$A$4:$D$312,4,FALSE)</f>
        <v>264.5</v>
      </c>
      <c r="E15" s="63">
        <f>VLOOKUP(B15,'[3]2015'!$A$7:$D$292,4,FALSE)</f>
        <v>236.5</v>
      </c>
      <c r="F15" s="66">
        <f t="shared" si="0"/>
        <v>-0.10586011342155011</v>
      </c>
      <c r="G15" s="74">
        <v>22.1</v>
      </c>
      <c r="H15" s="63">
        <v>25.299999999999997</v>
      </c>
      <c r="I15" s="66">
        <f t="shared" si="1"/>
        <v>0.14479638009049745</v>
      </c>
      <c r="J15" s="74">
        <v>0</v>
      </c>
      <c r="K15" s="63">
        <v>2.5</v>
      </c>
      <c r="L15" s="66" t="e">
        <f t="shared" si="2"/>
        <v>#DIV/0!</v>
      </c>
      <c r="M15" s="71">
        <v>22.9</v>
      </c>
      <c r="N15" s="54">
        <v>47.400000000000006</v>
      </c>
      <c r="O15" s="55">
        <f t="shared" si="3"/>
        <v>1.0698689956331879</v>
      </c>
      <c r="P15" s="54">
        <v>45</v>
      </c>
      <c r="Q15" s="63">
        <v>75.2</v>
      </c>
      <c r="R15" s="56">
        <f t="shared" si="4"/>
        <v>0.67111111111111121</v>
      </c>
    </row>
    <row r="16" spans="2:22">
      <c r="B16" s="53">
        <v>259</v>
      </c>
      <c r="C16" s="68" t="s">
        <v>352</v>
      </c>
      <c r="D16" s="74">
        <f>VLOOKUP(B16,'[2]Per Pupil Summary'!$A$4:$D$312,4,FALSE)</f>
        <v>45249.3</v>
      </c>
      <c r="E16" s="63">
        <f>VLOOKUP(B16,'[3]2015'!$A$7:$D$292,4,FALSE)</f>
        <v>47066.1</v>
      </c>
      <c r="F16" s="66">
        <f t="shared" si="0"/>
        <v>4.015089736194799E-2</v>
      </c>
      <c r="G16" s="74">
        <v>2592.5</v>
      </c>
      <c r="H16" s="63">
        <v>3036.1</v>
      </c>
      <c r="I16" s="66">
        <f t="shared" si="1"/>
        <v>0.17110896817743493</v>
      </c>
      <c r="J16" s="74">
        <v>510.2</v>
      </c>
      <c r="K16" s="63">
        <v>613.4</v>
      </c>
      <c r="L16" s="66">
        <f t="shared" si="2"/>
        <v>0.20227361818894551</v>
      </c>
      <c r="M16" s="71">
        <v>2564.3000000000002</v>
      </c>
      <c r="N16" s="54">
        <v>2963</v>
      </c>
      <c r="O16" s="55">
        <f t="shared" si="3"/>
        <v>0.15548102796084695</v>
      </c>
      <c r="P16" s="54">
        <v>5667</v>
      </c>
      <c r="Q16" s="63">
        <v>6612.5</v>
      </c>
      <c r="R16" s="56">
        <f t="shared" si="4"/>
        <v>0.16684312687488978</v>
      </c>
      <c r="V16" s="57"/>
    </row>
    <row r="17" spans="2:18">
      <c r="B17" s="53">
        <v>262</v>
      </c>
      <c r="C17" s="68" t="s">
        <v>427</v>
      </c>
      <c r="D17" s="74">
        <f>VLOOKUP(B17,'[2]Per Pupil Summary'!$A$4:$D$312,4,FALSE)</f>
        <v>2377</v>
      </c>
      <c r="E17" s="63">
        <f>VLOOKUP(B17,'[3]2015'!$A$7:$D$292,4,FALSE)</f>
        <v>2640.4</v>
      </c>
      <c r="F17" s="66">
        <f t="shared" si="0"/>
        <v>0.11081194783340353</v>
      </c>
      <c r="G17" s="74">
        <v>127.5</v>
      </c>
      <c r="H17" s="63">
        <v>140.30000000000001</v>
      </c>
      <c r="I17" s="66">
        <f t="shared" si="1"/>
        <v>0.10039215686274527</v>
      </c>
      <c r="J17" s="74">
        <v>5.5</v>
      </c>
      <c r="K17" s="63">
        <v>6</v>
      </c>
      <c r="L17" s="66">
        <f t="shared" si="2"/>
        <v>9.0909090909090828E-2</v>
      </c>
      <c r="M17" s="71">
        <v>97.199999999999989</v>
      </c>
      <c r="N17" s="54">
        <v>139.30000000000001</v>
      </c>
      <c r="O17" s="55">
        <f t="shared" si="3"/>
        <v>0.43312757201646113</v>
      </c>
      <c r="P17" s="54">
        <v>230.2</v>
      </c>
      <c r="Q17" s="63">
        <v>285.60000000000002</v>
      </c>
      <c r="R17" s="56">
        <f t="shared" si="4"/>
        <v>0.24066029539530853</v>
      </c>
    </row>
    <row r="18" spans="2:18">
      <c r="B18" s="53">
        <v>265</v>
      </c>
      <c r="C18" s="68" t="s">
        <v>428</v>
      </c>
      <c r="D18" s="74">
        <f>VLOOKUP(B18,'[2]Per Pupil Summary'!$A$4:$D$312,4,FALSE)</f>
        <v>4094.7</v>
      </c>
      <c r="E18" s="63">
        <f>VLOOKUP(B18,'[3]2015'!$A$7:$D$292,4,FALSE)</f>
        <v>5211.3999999999996</v>
      </c>
      <c r="F18" s="66">
        <f t="shared" si="0"/>
        <v>0.27271839206779491</v>
      </c>
      <c r="G18" s="74">
        <v>205.5</v>
      </c>
      <c r="H18" s="63">
        <v>283.5</v>
      </c>
      <c r="I18" s="66">
        <f t="shared" si="1"/>
        <v>0.37956204379562042</v>
      </c>
      <c r="J18" s="74">
        <v>7</v>
      </c>
      <c r="K18" s="63">
        <v>11</v>
      </c>
      <c r="L18" s="66">
        <f t="shared" si="2"/>
        <v>0.5714285714285714</v>
      </c>
      <c r="M18" s="71">
        <v>204.60000000000002</v>
      </c>
      <c r="N18" s="54">
        <v>314.60000000000002</v>
      </c>
      <c r="O18" s="55">
        <f t="shared" si="3"/>
        <v>0.5376344086021505</v>
      </c>
      <c r="P18" s="54">
        <v>417.1</v>
      </c>
      <c r="Q18" s="63">
        <v>609.1</v>
      </c>
      <c r="R18" s="56">
        <f t="shared" si="4"/>
        <v>0.46032126588348121</v>
      </c>
    </row>
    <row r="19" spans="2:18">
      <c r="B19" s="53">
        <v>270</v>
      </c>
      <c r="C19" s="68" t="s">
        <v>429</v>
      </c>
      <c r="D19" s="74">
        <f>VLOOKUP(B19,'[2]Per Pupil Summary'!$A$4:$D$312,4,FALSE)</f>
        <v>370.8</v>
      </c>
      <c r="E19" s="63">
        <f>VLOOKUP(B19,'[3]2015'!$A$7:$D$292,4,FALSE)</f>
        <v>370.2</v>
      </c>
      <c r="F19" s="66">
        <f t="shared" si="0"/>
        <v>-1.6181229773463146E-3</v>
      </c>
      <c r="G19" s="74">
        <v>32</v>
      </c>
      <c r="H19" s="63">
        <v>29.4</v>
      </c>
      <c r="I19" s="66">
        <f t="shared" si="1"/>
        <v>-8.1250000000000044E-2</v>
      </c>
      <c r="J19" s="74">
        <v>2</v>
      </c>
      <c r="K19" s="63">
        <v>1</v>
      </c>
      <c r="L19" s="66">
        <f t="shared" si="2"/>
        <v>-0.5</v>
      </c>
      <c r="M19" s="71">
        <v>27.799999999999997</v>
      </c>
      <c r="N19" s="54">
        <v>31.4</v>
      </c>
      <c r="O19" s="55">
        <f t="shared" si="3"/>
        <v>0.12949640287769792</v>
      </c>
      <c r="P19" s="54">
        <v>61.8</v>
      </c>
      <c r="Q19" s="63">
        <v>61.8</v>
      </c>
      <c r="R19" s="56">
        <f t="shared" si="4"/>
        <v>0</v>
      </c>
    </row>
    <row r="20" spans="2:18">
      <c r="B20" s="53">
        <v>293</v>
      </c>
      <c r="C20" s="68" t="s">
        <v>430</v>
      </c>
      <c r="D20" s="74">
        <f>VLOOKUP(B20,'[2]Per Pupil Summary'!$A$4:$D$312,4,FALSE)</f>
        <v>331.5</v>
      </c>
      <c r="E20" s="63">
        <f>VLOOKUP(B20,'[3]2015'!$A$7:$D$292,4,FALSE)</f>
        <v>288.5</v>
      </c>
      <c r="F20" s="66">
        <f t="shared" si="0"/>
        <v>-0.12971342383107087</v>
      </c>
      <c r="G20" s="74">
        <v>30.4</v>
      </c>
      <c r="H20" s="63">
        <v>28.2</v>
      </c>
      <c r="I20" s="66">
        <f t="shared" si="1"/>
        <v>-7.2368421052631526E-2</v>
      </c>
      <c r="J20" s="74">
        <v>5.8</v>
      </c>
      <c r="K20" s="63">
        <v>0.7</v>
      </c>
      <c r="L20" s="66">
        <f t="shared" si="2"/>
        <v>-0.87931034482758619</v>
      </c>
      <c r="M20" s="71">
        <v>44.1</v>
      </c>
      <c r="N20" s="54">
        <v>28.699999999999996</v>
      </c>
      <c r="O20" s="55">
        <f t="shared" si="3"/>
        <v>-0.3492063492063493</v>
      </c>
      <c r="P20" s="54">
        <v>80.3</v>
      </c>
      <c r="Q20" s="63">
        <v>57.599999999999994</v>
      </c>
      <c r="R20" s="56">
        <f t="shared" si="4"/>
        <v>-0.28268991282689915</v>
      </c>
    </row>
    <row r="21" spans="2:18">
      <c r="B21" s="53">
        <v>303</v>
      </c>
      <c r="C21" s="68" t="s">
        <v>431</v>
      </c>
      <c r="D21" s="74">
        <f>VLOOKUP(B21,'[2]Per Pupil Summary'!$A$4:$D$312,4,FALSE)</f>
        <v>259</v>
      </c>
      <c r="E21" s="63">
        <f>VLOOKUP(B21,'[3]2015'!$A$7:$D$292,4,FALSE)</f>
        <v>299.2</v>
      </c>
      <c r="F21" s="66">
        <f t="shared" si="0"/>
        <v>0.15521235521235521</v>
      </c>
      <c r="G21" s="74">
        <v>20.7</v>
      </c>
      <c r="H21" s="63">
        <v>26.4</v>
      </c>
      <c r="I21" s="66">
        <f t="shared" si="1"/>
        <v>0.2753623188405796</v>
      </c>
      <c r="J21" s="74">
        <v>1</v>
      </c>
      <c r="K21" s="63">
        <v>5</v>
      </c>
      <c r="L21" s="66">
        <f t="shared" si="2"/>
        <v>4</v>
      </c>
      <c r="M21" s="71">
        <v>20.599999999999998</v>
      </c>
      <c r="N21" s="54">
        <v>22.9</v>
      </c>
      <c r="O21" s="55">
        <f t="shared" si="3"/>
        <v>0.11165048543689315</v>
      </c>
      <c r="P21" s="54">
        <v>42.3</v>
      </c>
      <c r="Q21" s="63">
        <v>54.3</v>
      </c>
      <c r="R21" s="56">
        <f t="shared" si="4"/>
        <v>0.28368794326241131</v>
      </c>
    </row>
    <row r="22" spans="2:18">
      <c r="B22" s="53">
        <v>308</v>
      </c>
      <c r="C22" s="68" t="s">
        <v>464</v>
      </c>
      <c r="D22" s="74">
        <f>VLOOKUP(B22,'[2]Per Pupil Summary'!$A$4:$D$312,4,FALSE)</f>
        <v>4607</v>
      </c>
      <c r="E22" s="63">
        <f>VLOOKUP(B22,'[3]2015'!$A$7:$D$292,4,FALSE)</f>
        <v>4880.5</v>
      </c>
      <c r="F22" s="66">
        <f t="shared" si="0"/>
        <v>5.9366181897113179E-2</v>
      </c>
      <c r="G22" s="74">
        <v>282.39999999999998</v>
      </c>
      <c r="H22" s="63">
        <v>296</v>
      </c>
      <c r="I22" s="66">
        <f t="shared" si="1"/>
        <v>4.8158640226628968E-2</v>
      </c>
      <c r="J22" s="74">
        <v>47.9</v>
      </c>
      <c r="K22" s="63">
        <v>56.3</v>
      </c>
      <c r="L22" s="66">
        <f t="shared" si="2"/>
        <v>0.17536534446764085</v>
      </c>
      <c r="M22" s="71">
        <v>355.70000000000005</v>
      </c>
      <c r="N22" s="54">
        <v>429.49999999999994</v>
      </c>
      <c r="O22" s="55">
        <f t="shared" si="3"/>
        <v>0.20747821197638427</v>
      </c>
      <c r="P22" s="54">
        <v>686</v>
      </c>
      <c r="Q22" s="63">
        <v>781.8</v>
      </c>
      <c r="R22" s="56">
        <f t="shared" si="4"/>
        <v>0.13965014577259471</v>
      </c>
    </row>
    <row r="23" spans="2:18">
      <c r="B23" s="53">
        <v>313</v>
      </c>
      <c r="C23" s="68" t="s">
        <v>432</v>
      </c>
      <c r="D23" s="74">
        <f>VLOOKUP(B23,'[2]Per Pupil Summary'!$A$4:$D$312,4,FALSE)</f>
        <v>2148.4</v>
      </c>
      <c r="E23" s="63">
        <f>VLOOKUP(B23,'[3]2015'!$A$7:$D$292,4,FALSE)</f>
        <v>2137.6</v>
      </c>
      <c r="F23" s="66">
        <f t="shared" si="0"/>
        <v>-5.0269968348539695E-3</v>
      </c>
      <c r="G23" s="74">
        <v>161.5</v>
      </c>
      <c r="H23" s="63">
        <v>134.30000000000001</v>
      </c>
      <c r="I23" s="66">
        <f t="shared" si="1"/>
        <v>-0.16842105263157892</v>
      </c>
      <c r="J23" s="74">
        <v>0</v>
      </c>
      <c r="K23" s="63">
        <v>7.5</v>
      </c>
      <c r="L23" s="66" t="e">
        <f t="shared" si="2"/>
        <v>#DIV/0!</v>
      </c>
      <c r="M23" s="71">
        <v>145.30000000000001</v>
      </c>
      <c r="N23" s="54">
        <v>136.39999999999998</v>
      </c>
      <c r="O23" s="55">
        <f t="shared" si="3"/>
        <v>-6.1252580867171558E-2</v>
      </c>
      <c r="P23" s="54">
        <v>306.8</v>
      </c>
      <c r="Q23" s="63">
        <v>278.2</v>
      </c>
      <c r="R23" s="56">
        <f t="shared" si="4"/>
        <v>-9.3220338983050932E-2</v>
      </c>
    </row>
    <row r="24" spans="2:18">
      <c r="B24" s="53">
        <v>314</v>
      </c>
      <c r="C24" s="68" t="s">
        <v>433</v>
      </c>
      <c r="D24" s="74">
        <f>VLOOKUP(B24,'[2]Per Pupil Summary'!$A$4:$D$312,4,FALSE)</f>
        <v>128.80000000000001</v>
      </c>
      <c r="E24" s="63">
        <f>VLOOKUP(B24,'[3]2015'!$A$7:$D$292,4,FALSE)</f>
        <v>111</v>
      </c>
      <c r="F24" s="66">
        <f t="shared" si="0"/>
        <v>-0.13819875776397528</v>
      </c>
      <c r="G24" s="74">
        <v>16.2</v>
      </c>
      <c r="H24" s="63">
        <v>12.4</v>
      </c>
      <c r="I24" s="66">
        <f t="shared" si="1"/>
        <v>-0.23456790123456783</v>
      </c>
      <c r="J24" s="74">
        <v>0</v>
      </c>
      <c r="K24" s="63">
        <v>0</v>
      </c>
      <c r="L24" s="66" t="e">
        <f t="shared" si="2"/>
        <v>#DIV/0!</v>
      </c>
      <c r="M24" s="71">
        <v>20.000000000000004</v>
      </c>
      <c r="N24" s="54">
        <v>13.9</v>
      </c>
      <c r="O24" s="55">
        <f t="shared" si="3"/>
        <v>-0.30500000000000016</v>
      </c>
      <c r="P24" s="54">
        <v>36.200000000000003</v>
      </c>
      <c r="Q24" s="63">
        <v>26.3</v>
      </c>
      <c r="R24" s="56">
        <f t="shared" si="4"/>
        <v>-0.27348066298342544</v>
      </c>
    </row>
    <row r="25" spans="2:18">
      <c r="B25" s="53">
        <v>323</v>
      </c>
      <c r="C25" s="68" t="s">
        <v>434</v>
      </c>
      <c r="D25" s="74">
        <f>VLOOKUP(B25,'[2]Per Pupil Summary'!$A$4:$D$312,4,FALSE)</f>
        <v>726.1</v>
      </c>
      <c r="E25" s="63">
        <f>VLOOKUP(B25,'[3]2015'!$A$7:$D$292,4,FALSE)</f>
        <v>901.3</v>
      </c>
      <c r="F25" s="66">
        <f t="shared" si="0"/>
        <v>0.24128907863930582</v>
      </c>
      <c r="G25" s="74">
        <v>50.900000000000006</v>
      </c>
      <c r="H25" s="63">
        <v>63.400000000000006</v>
      </c>
      <c r="I25" s="66">
        <f t="shared" si="1"/>
        <v>0.24557956777996059</v>
      </c>
      <c r="J25" s="74">
        <v>0</v>
      </c>
      <c r="K25" s="63">
        <v>0</v>
      </c>
      <c r="L25" s="66" t="e">
        <f t="shared" si="2"/>
        <v>#DIV/0!</v>
      </c>
      <c r="M25" s="71">
        <v>53</v>
      </c>
      <c r="N25" s="54">
        <v>48</v>
      </c>
      <c r="O25" s="55">
        <f t="shared" si="3"/>
        <v>-9.4339622641509413E-2</v>
      </c>
      <c r="P25" s="54">
        <v>103.9</v>
      </c>
      <c r="Q25" s="63">
        <v>111.4</v>
      </c>
      <c r="R25" s="56">
        <f t="shared" si="4"/>
        <v>7.2184793070259934E-2</v>
      </c>
    </row>
    <row r="26" spans="2:18">
      <c r="B26" s="53">
        <v>327</v>
      </c>
      <c r="C26" s="68" t="s">
        <v>29</v>
      </c>
      <c r="D26" s="74">
        <f>VLOOKUP(B26,'[2]Per Pupil Summary'!$A$4:$D$312,4,FALSE)</f>
        <v>590</v>
      </c>
      <c r="E26" s="63">
        <f>VLOOKUP(B26,'[3]2015'!$A$7:$D$292,4,FALSE)</f>
        <v>592</v>
      </c>
      <c r="F26" s="66">
        <f t="shared" si="0"/>
        <v>3.3898305084745228E-3</v>
      </c>
      <c r="G26" s="74">
        <v>49</v>
      </c>
      <c r="H26" s="63">
        <v>45.3</v>
      </c>
      <c r="I26" s="66">
        <f t="shared" si="1"/>
        <v>-7.551020408163267E-2</v>
      </c>
      <c r="J26" s="74">
        <v>0</v>
      </c>
      <c r="K26" s="63">
        <v>0</v>
      </c>
      <c r="L26" s="66" t="e">
        <f t="shared" si="2"/>
        <v>#DIV/0!</v>
      </c>
      <c r="M26" s="71">
        <v>41.5</v>
      </c>
      <c r="N26" s="54">
        <v>34.200000000000003</v>
      </c>
      <c r="O26" s="55">
        <f t="shared" si="3"/>
        <v>-0.1759036144578312</v>
      </c>
      <c r="P26" s="54">
        <v>90.5</v>
      </c>
      <c r="Q26" s="63">
        <v>79.5</v>
      </c>
      <c r="R26" s="56">
        <f t="shared" si="4"/>
        <v>-0.12154696132596687</v>
      </c>
    </row>
    <row r="27" spans="2:18">
      <c r="B27" s="53">
        <v>350</v>
      </c>
      <c r="C27" s="68" t="s">
        <v>435</v>
      </c>
      <c r="D27" s="74">
        <f>VLOOKUP(B27,'[2]Per Pupil Summary'!$A$4:$D$312,4,FALSE)</f>
        <v>402.9</v>
      </c>
      <c r="E27" s="63">
        <f>VLOOKUP(B27,'[3]2015'!$A$7:$D$292,4,FALSE)</f>
        <v>345.5</v>
      </c>
      <c r="F27" s="66">
        <f t="shared" si="0"/>
        <v>-0.14246711342764951</v>
      </c>
      <c r="G27" s="74">
        <v>31.6</v>
      </c>
      <c r="H27" s="63">
        <v>26.4</v>
      </c>
      <c r="I27" s="66">
        <f t="shared" si="1"/>
        <v>-0.16455696202531656</v>
      </c>
      <c r="J27" s="74">
        <v>1</v>
      </c>
      <c r="K27" s="63">
        <v>0</v>
      </c>
      <c r="L27" s="66">
        <f t="shared" si="2"/>
        <v>-1</v>
      </c>
      <c r="M27" s="71">
        <v>32.999999999999993</v>
      </c>
      <c r="N27" s="54">
        <v>22.9</v>
      </c>
      <c r="O27" s="55">
        <f t="shared" si="3"/>
        <v>-0.30606060606060592</v>
      </c>
      <c r="P27" s="54">
        <v>65.599999999999994</v>
      </c>
      <c r="Q27" s="63">
        <v>49.3</v>
      </c>
      <c r="R27" s="56">
        <f t="shared" si="4"/>
        <v>-0.2484756097560975</v>
      </c>
    </row>
    <row r="28" spans="2:18">
      <c r="B28" s="53">
        <v>366</v>
      </c>
      <c r="C28" s="68" t="s">
        <v>235</v>
      </c>
      <c r="D28" s="74">
        <f>VLOOKUP(B28,'[2]Per Pupil Summary'!$A$4:$D$312,4,FALSE)</f>
        <v>498.5</v>
      </c>
      <c r="E28" s="63">
        <f>VLOOKUP(B28,'[3]2015'!$A$7:$D$292,4,FALSE)</f>
        <v>442.5</v>
      </c>
      <c r="F28" s="66">
        <f t="shared" si="0"/>
        <v>-0.11233701103309934</v>
      </c>
      <c r="G28" s="74">
        <v>38</v>
      </c>
      <c r="H28" s="63">
        <v>36</v>
      </c>
      <c r="I28" s="66">
        <f t="shared" si="1"/>
        <v>-5.2631578947368474E-2</v>
      </c>
      <c r="J28" s="74">
        <v>1</v>
      </c>
      <c r="K28" s="63">
        <v>7</v>
      </c>
      <c r="L28" s="66">
        <f t="shared" si="2"/>
        <v>6</v>
      </c>
      <c r="M28" s="71">
        <v>39.299999999999997</v>
      </c>
      <c r="N28" s="54">
        <v>30.200000000000003</v>
      </c>
      <c r="O28" s="55">
        <f t="shared" si="3"/>
        <v>-0.23155216284987268</v>
      </c>
      <c r="P28" s="54">
        <v>78.3</v>
      </c>
      <c r="Q28" s="63">
        <v>73.2</v>
      </c>
      <c r="R28" s="56">
        <f t="shared" si="4"/>
        <v>-6.5134099616858121E-2</v>
      </c>
    </row>
    <row r="29" spans="2:18">
      <c r="B29" s="53">
        <v>369</v>
      </c>
      <c r="C29" s="68" t="s">
        <v>436</v>
      </c>
      <c r="D29" s="74">
        <f>VLOOKUP(B29,'[2]Per Pupil Summary'!$A$4:$D$312,4,FALSE)</f>
        <v>254.7</v>
      </c>
      <c r="E29" s="63">
        <f>VLOOKUP(B29,'[3]2015'!$A$7:$D$292,4,FALSE)</f>
        <v>238.5</v>
      </c>
      <c r="F29" s="66">
        <f t="shared" si="0"/>
        <v>-6.360424028268552E-2</v>
      </c>
      <c r="G29" s="74">
        <v>24.1</v>
      </c>
      <c r="H29" s="63">
        <v>28.1</v>
      </c>
      <c r="I29" s="66">
        <f t="shared" si="1"/>
        <v>0.16597510373443991</v>
      </c>
      <c r="J29" s="74">
        <v>0</v>
      </c>
      <c r="K29" s="63">
        <v>0</v>
      </c>
      <c r="L29" s="66" t="e">
        <f t="shared" si="2"/>
        <v>#DIV/0!</v>
      </c>
      <c r="M29" s="71">
        <v>23.699999999999996</v>
      </c>
      <c r="N29" s="54">
        <v>26</v>
      </c>
      <c r="O29" s="55">
        <f t="shared" si="3"/>
        <v>9.7046413502109852E-2</v>
      </c>
      <c r="P29" s="54">
        <v>47.8</v>
      </c>
      <c r="Q29" s="63">
        <v>54.1</v>
      </c>
      <c r="R29" s="56">
        <f t="shared" si="4"/>
        <v>0.13179916317991647</v>
      </c>
    </row>
    <row r="30" spans="2:18">
      <c r="B30" s="53">
        <v>374</v>
      </c>
      <c r="C30" s="68" t="s">
        <v>437</v>
      </c>
      <c r="D30" s="74">
        <f>VLOOKUP(B30,'[2]Per Pupil Summary'!$A$4:$D$312,4,FALSE)</f>
        <v>476.9</v>
      </c>
      <c r="E30" s="63">
        <f>VLOOKUP(B30,'[3]2015'!$A$7:$D$292,4,FALSE)</f>
        <v>483.9</v>
      </c>
      <c r="F30" s="66">
        <f t="shared" si="0"/>
        <v>1.4678129586915389E-2</v>
      </c>
      <c r="G30" s="74">
        <v>37</v>
      </c>
      <c r="H30" s="63">
        <v>39</v>
      </c>
      <c r="I30" s="66">
        <f t="shared" si="1"/>
        <v>5.4054054054053946E-2</v>
      </c>
      <c r="J30" s="74">
        <v>0</v>
      </c>
      <c r="K30" s="63">
        <v>0</v>
      </c>
      <c r="L30" s="66" t="e">
        <f t="shared" si="2"/>
        <v>#DIV/0!</v>
      </c>
      <c r="M30" s="71">
        <v>40.599999999999994</v>
      </c>
      <c r="N30" s="54">
        <v>55</v>
      </c>
      <c r="O30" s="55">
        <f t="shared" si="3"/>
        <v>0.35467980295566526</v>
      </c>
      <c r="P30" s="54">
        <v>77.599999999999994</v>
      </c>
      <c r="Q30" s="63">
        <v>94</v>
      </c>
      <c r="R30" s="56">
        <f t="shared" si="4"/>
        <v>0.21134020618556715</v>
      </c>
    </row>
    <row r="31" spans="2:18">
      <c r="B31" s="53">
        <v>383</v>
      </c>
      <c r="C31" s="68" t="s">
        <v>438</v>
      </c>
      <c r="D31" s="74">
        <f>VLOOKUP(B31,'[2]Per Pupil Summary'!$A$4:$D$312,4,FALSE)</f>
        <v>4946.3</v>
      </c>
      <c r="E31" s="63">
        <f>VLOOKUP(B31,'[3]2015'!$A$7:$D$292,4,FALSE)</f>
        <v>5938.7</v>
      </c>
      <c r="F31" s="66">
        <f t="shared" si="0"/>
        <v>0.20063481794472637</v>
      </c>
      <c r="G31" s="74">
        <v>293.8</v>
      </c>
      <c r="H31" s="63">
        <v>396.9</v>
      </c>
      <c r="I31" s="66">
        <f t="shared" si="1"/>
        <v>0.35091899251191272</v>
      </c>
      <c r="J31" s="74">
        <v>82.4</v>
      </c>
      <c r="K31" s="63">
        <v>107.6</v>
      </c>
      <c r="L31" s="66">
        <f t="shared" si="2"/>
        <v>0.30582524271844647</v>
      </c>
      <c r="M31" s="71">
        <v>370.20000000000005</v>
      </c>
      <c r="N31" s="54">
        <v>516.20000000000005</v>
      </c>
      <c r="O31" s="55">
        <f t="shared" si="3"/>
        <v>0.39438141545110739</v>
      </c>
      <c r="P31" s="54">
        <v>746.40000000000009</v>
      </c>
      <c r="Q31" s="63">
        <v>1020.7</v>
      </c>
      <c r="R31" s="56">
        <f t="shared" si="4"/>
        <v>0.367497320471597</v>
      </c>
    </row>
    <row r="32" spans="2:18">
      <c r="B32" s="53">
        <v>407</v>
      </c>
      <c r="C32" s="68" t="s">
        <v>439</v>
      </c>
      <c r="D32" s="74">
        <f>VLOOKUP(B32,'[2]Per Pupil Summary'!$A$4:$D$312,4,FALSE)</f>
        <v>994</v>
      </c>
      <c r="E32" s="63">
        <f>VLOOKUP(B32,'[3]2015'!$A$7:$D$292,4,FALSE)</f>
        <v>778.5</v>
      </c>
      <c r="F32" s="66">
        <f t="shared" si="0"/>
        <v>-0.21680080482897379</v>
      </c>
      <c r="G32" s="74">
        <v>75.100000000000009</v>
      </c>
      <c r="H32" s="63">
        <v>66</v>
      </c>
      <c r="I32" s="66">
        <f t="shared" si="1"/>
        <v>-0.12117177097203735</v>
      </c>
      <c r="J32" s="74">
        <v>13.2</v>
      </c>
      <c r="K32" s="63">
        <v>12.1</v>
      </c>
      <c r="L32" s="66">
        <f t="shared" si="2"/>
        <v>-8.3333333333333259E-2</v>
      </c>
      <c r="M32" s="71">
        <v>82.299999999999983</v>
      </c>
      <c r="N32" s="54">
        <v>69</v>
      </c>
      <c r="O32" s="55">
        <f t="shared" si="3"/>
        <v>-0.16160388821385163</v>
      </c>
      <c r="P32" s="54">
        <v>170.6</v>
      </c>
      <c r="Q32" s="63">
        <v>147.1</v>
      </c>
      <c r="R32" s="56">
        <f t="shared" si="4"/>
        <v>-0.13774912075029311</v>
      </c>
    </row>
    <row r="33" spans="2:18">
      <c r="B33" s="53">
        <v>431</v>
      </c>
      <c r="C33" s="68" t="s">
        <v>440</v>
      </c>
      <c r="D33" s="74">
        <f>VLOOKUP(B33,'[2]Per Pupil Summary'!$A$4:$D$312,4,FALSE)</f>
        <v>612.9</v>
      </c>
      <c r="E33" s="63">
        <f>VLOOKUP(B33,'[3]2015'!$A$7:$D$292,4,FALSE)</f>
        <v>694</v>
      </c>
      <c r="F33" s="66">
        <f t="shared" si="0"/>
        <v>0.13232174906183714</v>
      </c>
      <c r="G33" s="74">
        <v>51</v>
      </c>
      <c r="H33" s="63">
        <v>50</v>
      </c>
      <c r="I33" s="66">
        <f t="shared" si="1"/>
        <v>-1.9607843137254943E-2</v>
      </c>
      <c r="J33" s="74">
        <v>1</v>
      </c>
      <c r="K33" s="63">
        <v>2.9</v>
      </c>
      <c r="L33" s="66">
        <f t="shared" si="2"/>
        <v>1.9</v>
      </c>
      <c r="M33" s="71">
        <v>57</v>
      </c>
      <c r="N33" s="54">
        <v>46.4</v>
      </c>
      <c r="O33" s="55">
        <f t="shared" si="3"/>
        <v>-0.18596491228070178</v>
      </c>
      <c r="P33" s="54">
        <v>109</v>
      </c>
      <c r="Q33" s="63">
        <v>99.3</v>
      </c>
      <c r="R33" s="56">
        <f t="shared" si="4"/>
        <v>-8.8990825688073372E-2</v>
      </c>
    </row>
    <row r="34" spans="2:18">
      <c r="B34" s="53">
        <v>452</v>
      </c>
      <c r="C34" s="68" t="s">
        <v>441</v>
      </c>
      <c r="D34" s="74">
        <f>VLOOKUP(B34,'[2]Per Pupil Summary'!$A$4:$D$312,4,FALSE)</f>
        <v>465</v>
      </c>
      <c r="E34" s="63">
        <f>VLOOKUP(B34,'[3]2015'!$A$7:$D$292,4,FALSE)</f>
        <v>439.6</v>
      </c>
      <c r="F34" s="66">
        <f t="shared" si="0"/>
        <v>-5.4623655913978442E-2</v>
      </c>
      <c r="G34" s="74">
        <v>38</v>
      </c>
      <c r="H34" s="63">
        <v>33</v>
      </c>
      <c r="I34" s="66">
        <f t="shared" si="1"/>
        <v>-0.13157894736842102</v>
      </c>
      <c r="J34" s="74">
        <v>1</v>
      </c>
      <c r="K34" s="63">
        <v>3</v>
      </c>
      <c r="L34" s="66">
        <f t="shared" si="2"/>
        <v>2</v>
      </c>
      <c r="M34" s="71">
        <v>33.200000000000003</v>
      </c>
      <c r="N34" s="54">
        <v>64.5</v>
      </c>
      <c r="O34" s="55">
        <f t="shared" si="3"/>
        <v>0.94277108433734913</v>
      </c>
      <c r="P34" s="54">
        <v>72.2</v>
      </c>
      <c r="Q34" s="63">
        <v>100.5</v>
      </c>
      <c r="R34" s="56">
        <f t="shared" si="4"/>
        <v>0.39196675900277</v>
      </c>
    </row>
    <row r="35" spans="2:18">
      <c r="B35" s="53">
        <v>457</v>
      </c>
      <c r="C35" s="68" t="s">
        <v>442</v>
      </c>
      <c r="D35" s="74">
        <f>VLOOKUP(B35,'[2]Per Pupil Summary'!$A$4:$D$312,4,FALSE)</f>
        <v>6953.7</v>
      </c>
      <c r="E35" s="63">
        <f>VLOOKUP(B35,'[3]2015'!$A$7:$D$292,4,FALSE)</f>
        <v>7149.6</v>
      </c>
      <c r="F35" s="66">
        <f t="shared" si="0"/>
        <v>2.817205228870967E-2</v>
      </c>
      <c r="G35" s="74">
        <v>402</v>
      </c>
      <c r="H35" s="63">
        <v>437.3</v>
      </c>
      <c r="I35" s="66">
        <f t="shared" si="1"/>
        <v>8.781094527363198E-2</v>
      </c>
      <c r="J35" s="74">
        <v>100</v>
      </c>
      <c r="K35" s="63">
        <v>124</v>
      </c>
      <c r="L35" s="66">
        <f t="shared" si="2"/>
        <v>0.24</v>
      </c>
      <c r="M35" s="71">
        <v>526.5</v>
      </c>
      <c r="N35" s="54">
        <v>556.90000000000009</v>
      </c>
      <c r="O35" s="55">
        <f t="shared" si="3"/>
        <v>5.7739791073124547E-2</v>
      </c>
      <c r="P35" s="54">
        <v>1028.5</v>
      </c>
      <c r="Q35" s="63">
        <v>1118.2</v>
      </c>
      <c r="R35" s="56">
        <f t="shared" si="4"/>
        <v>8.721438988818675E-2</v>
      </c>
    </row>
    <row r="36" spans="2:18">
      <c r="B36" s="53">
        <v>458</v>
      </c>
      <c r="C36" s="68" t="s">
        <v>443</v>
      </c>
      <c r="D36" s="74">
        <f>VLOOKUP(B36,'[2]Per Pupil Summary'!$A$4:$D$312,4,FALSE)</f>
        <v>2047.1</v>
      </c>
      <c r="E36" s="63">
        <f>VLOOKUP(B36,'[3]2015'!$A$7:$D$292,4,FALSE)</f>
        <v>2081.5</v>
      </c>
      <c r="F36" s="66">
        <f t="shared" si="0"/>
        <v>1.6804259684431777E-2</v>
      </c>
      <c r="G36" s="74">
        <v>94</v>
      </c>
      <c r="H36" s="63">
        <v>116</v>
      </c>
      <c r="I36" s="66">
        <f t="shared" si="1"/>
        <v>0.23404255319148937</v>
      </c>
      <c r="J36" s="74">
        <v>5</v>
      </c>
      <c r="K36" s="63">
        <v>26</v>
      </c>
      <c r="L36" s="66">
        <f t="shared" si="2"/>
        <v>4.2</v>
      </c>
      <c r="M36" s="71">
        <v>87.9</v>
      </c>
      <c r="N36" s="54">
        <v>139.10000000000002</v>
      </c>
      <c r="O36" s="55">
        <f t="shared" si="3"/>
        <v>0.5824800910125143</v>
      </c>
      <c r="P36" s="54">
        <v>186.9</v>
      </c>
      <c r="Q36" s="63">
        <v>281.10000000000002</v>
      </c>
      <c r="R36" s="56">
        <f t="shared" si="4"/>
        <v>0.5040128410914928</v>
      </c>
    </row>
    <row r="37" spans="2:18">
      <c r="B37" s="53">
        <v>477</v>
      </c>
      <c r="C37" s="68" t="s">
        <v>444</v>
      </c>
      <c r="D37" s="74">
        <f>VLOOKUP(B37,'[2]Per Pupil Summary'!$A$4:$D$312,4,FALSE)</f>
        <v>244</v>
      </c>
      <c r="E37" s="63">
        <f>VLOOKUP(B37,'[3]2015'!$A$7:$D$292,4,FALSE)</f>
        <v>229.3</v>
      </c>
      <c r="F37" s="66">
        <f t="shared" si="0"/>
        <v>-6.0245901639344179E-2</v>
      </c>
      <c r="G37" s="74">
        <v>21</v>
      </c>
      <c r="H37" s="63">
        <v>21.1</v>
      </c>
      <c r="I37" s="66">
        <f t="shared" si="1"/>
        <v>4.761904761904745E-3</v>
      </c>
      <c r="J37" s="74">
        <v>1.2</v>
      </c>
      <c r="K37" s="63">
        <v>1</v>
      </c>
      <c r="L37" s="66">
        <f t="shared" si="2"/>
        <v>-0.16666666666666663</v>
      </c>
      <c r="M37" s="71">
        <v>27.399999999999995</v>
      </c>
      <c r="N37" s="54">
        <v>23.199999999999996</v>
      </c>
      <c r="O37" s="55">
        <f t="shared" si="3"/>
        <v>-0.15328467153284675</v>
      </c>
      <c r="P37" s="54">
        <v>49.599999999999994</v>
      </c>
      <c r="Q37" s="63">
        <v>45.3</v>
      </c>
      <c r="R37" s="56">
        <f t="shared" si="4"/>
        <v>-8.6693548387096753E-2</v>
      </c>
    </row>
    <row r="38" spans="2:18">
      <c r="B38" s="53">
        <v>482</v>
      </c>
      <c r="C38" s="68" t="s">
        <v>445</v>
      </c>
      <c r="D38" s="74">
        <f>VLOOKUP(B38,'[2]Per Pupil Summary'!$A$4:$D$312,4,FALSE)</f>
        <v>241.3</v>
      </c>
      <c r="E38" s="63">
        <f>VLOOKUP(B38,'[3]2015'!$A$7:$D$292,4,FALSE)</f>
        <v>244.5</v>
      </c>
      <c r="F38" s="66">
        <f t="shared" si="0"/>
        <v>1.3261500207210952E-2</v>
      </c>
      <c r="G38" s="74">
        <v>22</v>
      </c>
      <c r="H38" s="63">
        <v>22.5</v>
      </c>
      <c r="I38" s="66">
        <f t="shared" si="1"/>
        <v>2.2727272727272707E-2</v>
      </c>
      <c r="J38" s="74">
        <v>0</v>
      </c>
      <c r="K38" s="63">
        <v>3.5</v>
      </c>
      <c r="L38" s="66" t="e">
        <f t="shared" si="2"/>
        <v>#DIV/0!</v>
      </c>
      <c r="M38" s="71">
        <v>17</v>
      </c>
      <c r="N38" s="54">
        <v>36.700000000000003</v>
      </c>
      <c r="O38" s="55">
        <f t="shared" si="3"/>
        <v>1.158823529411765</v>
      </c>
      <c r="P38" s="54">
        <v>39</v>
      </c>
      <c r="Q38" s="63">
        <v>62.7</v>
      </c>
      <c r="R38" s="56">
        <f t="shared" si="4"/>
        <v>0.60769230769230775</v>
      </c>
    </row>
    <row r="39" spans="2:18">
      <c r="B39" s="53">
        <v>500</v>
      </c>
      <c r="C39" s="68" t="s">
        <v>446</v>
      </c>
      <c r="D39" s="74">
        <f>VLOOKUP(B39,'[2]Per Pupil Summary'!$A$4:$D$312,4,FALSE)</f>
        <v>19144.5</v>
      </c>
      <c r="E39" s="63">
        <f>VLOOKUP(B39,'[3]2015'!$A$7:$D$292,4,FALSE)</f>
        <v>20524.7</v>
      </c>
      <c r="F39" s="66">
        <f t="shared" si="0"/>
        <v>7.209381284442018E-2</v>
      </c>
      <c r="G39" s="74">
        <v>1217.5999999999999</v>
      </c>
      <c r="H39" s="63">
        <v>1382</v>
      </c>
      <c r="I39" s="66">
        <f t="shared" si="1"/>
        <v>0.13501971090670173</v>
      </c>
      <c r="J39" s="74">
        <v>264.2</v>
      </c>
      <c r="K39" s="63">
        <v>350</v>
      </c>
      <c r="L39" s="66">
        <f t="shared" si="2"/>
        <v>0.32475397426192276</v>
      </c>
      <c r="M39" s="71">
        <v>1311.8999999999999</v>
      </c>
      <c r="N39" s="54">
        <v>1742</v>
      </c>
      <c r="O39" s="55">
        <f t="shared" si="3"/>
        <v>0.32784511014559059</v>
      </c>
      <c r="P39" s="54">
        <v>2793.7</v>
      </c>
      <c r="Q39" s="63">
        <v>3474</v>
      </c>
      <c r="R39" s="56">
        <f t="shared" si="4"/>
        <v>0.24351218813759545</v>
      </c>
    </row>
    <row r="40" spans="2:18">
      <c r="B40" s="53">
        <v>507</v>
      </c>
      <c r="C40" s="68" t="s">
        <v>447</v>
      </c>
      <c r="D40" s="74">
        <f>VLOOKUP(B40,'[2]Per Pupil Summary'!$A$4:$D$312,4,FALSE)</f>
        <v>389.5</v>
      </c>
      <c r="E40" s="63">
        <f>VLOOKUP(B40,'[3]2015'!$A$7:$D$292,4,FALSE)</f>
        <v>293.5</v>
      </c>
      <c r="F40" s="66">
        <f t="shared" si="0"/>
        <v>-0.24646983311938386</v>
      </c>
      <c r="G40" s="74">
        <v>35.5</v>
      </c>
      <c r="H40" s="63">
        <v>30</v>
      </c>
      <c r="I40" s="66">
        <f t="shared" si="1"/>
        <v>-0.15492957746478875</v>
      </c>
      <c r="J40" s="74">
        <v>1.5</v>
      </c>
      <c r="K40" s="63">
        <v>0.5</v>
      </c>
      <c r="L40" s="66">
        <f t="shared" si="2"/>
        <v>-0.66666666666666674</v>
      </c>
      <c r="M40" s="71">
        <v>26.5</v>
      </c>
      <c r="N40" s="54">
        <v>28.700000000000003</v>
      </c>
      <c r="O40" s="55">
        <f t="shared" si="3"/>
        <v>8.3018867924528505E-2</v>
      </c>
      <c r="P40" s="54">
        <v>63.5</v>
      </c>
      <c r="Q40" s="63">
        <v>59.2</v>
      </c>
      <c r="R40" s="56">
        <f t="shared" si="4"/>
        <v>-6.7716535433070768E-2</v>
      </c>
    </row>
    <row r="41" spans="2:18">
      <c r="B41" s="58">
        <v>509</v>
      </c>
      <c r="C41" s="69" t="s">
        <v>448</v>
      </c>
      <c r="D41" s="75">
        <f>VLOOKUP(B41,'[2]Per Pupil Summary'!$A$4:$D$312,4,FALSE)</f>
        <v>224</v>
      </c>
      <c r="E41" s="64">
        <f>VLOOKUP(B41,'[3]2015'!$A$7:$D$292,4,FALSE)</f>
        <v>181</v>
      </c>
      <c r="F41" s="67">
        <f t="shared" si="0"/>
        <v>-0.1919642857142857</v>
      </c>
      <c r="G41" s="75">
        <v>21.7</v>
      </c>
      <c r="H41" s="64">
        <v>19.899999999999999</v>
      </c>
      <c r="I41" s="67">
        <f t="shared" si="1"/>
        <v>-8.2949308755760454E-2</v>
      </c>
      <c r="J41" s="75">
        <v>0</v>
      </c>
      <c r="K41" s="64">
        <v>1.5</v>
      </c>
      <c r="L41" s="67" t="e">
        <f t="shared" si="2"/>
        <v>#DIV/0!</v>
      </c>
      <c r="M41" s="72">
        <v>16.000000000000004</v>
      </c>
      <c r="N41" s="59">
        <v>18.800000000000004</v>
      </c>
      <c r="O41" s="61">
        <f t="shared" si="3"/>
        <v>0.17500000000000004</v>
      </c>
      <c r="P41" s="54">
        <v>37.700000000000003</v>
      </c>
      <c r="Q41" s="63">
        <v>40.200000000000003</v>
      </c>
      <c r="R41" s="56">
        <f t="shared" si="4"/>
        <v>6.6312997347480085E-2</v>
      </c>
    </row>
    <row r="42" spans="2:18">
      <c r="B42" s="88" t="s">
        <v>483</v>
      </c>
      <c r="C42" s="89"/>
      <c r="D42" s="75">
        <f>SUM(D4:D41)</f>
        <v>130713</v>
      </c>
      <c r="E42" s="59">
        <f>SUM(E4:E41)</f>
        <v>143575.69999999998</v>
      </c>
      <c r="F42" s="67">
        <f t="shared" si="0"/>
        <v>9.840413730845432E-2</v>
      </c>
      <c r="G42" s="76">
        <f>SUM(G4:G41)</f>
        <v>8023.2</v>
      </c>
      <c r="H42" s="59">
        <f>SUM(H4:H41)</f>
        <v>9206.9999999999982</v>
      </c>
      <c r="I42" s="67">
        <f t="shared" si="1"/>
        <v>0.14754711337122317</v>
      </c>
      <c r="J42" s="76">
        <f>SUM(J4:J41)</f>
        <v>1337</v>
      </c>
      <c r="K42" s="59">
        <f>SUM(K4:K41)</f>
        <v>1726.5</v>
      </c>
      <c r="L42" s="60">
        <f t="shared" si="2"/>
        <v>0.2913238593866867</v>
      </c>
      <c r="M42" s="76">
        <f>SUM(M4:M41)</f>
        <v>8382.7000000000007</v>
      </c>
      <c r="N42" s="59">
        <f>SUM(N4:N41)</f>
        <v>10246</v>
      </c>
      <c r="O42" s="61">
        <f t="shared" si="3"/>
        <v>0.2222792179130828</v>
      </c>
      <c r="P42" s="76">
        <f>SUM(P4:P41)</f>
        <v>17742.899999999998</v>
      </c>
      <c r="Q42" s="77">
        <f>SUM(Q4:Q41)</f>
        <v>21179.5</v>
      </c>
      <c r="R42" s="78">
        <f t="shared" si="4"/>
        <v>0.19368874310287509</v>
      </c>
    </row>
    <row r="43" spans="2:18" ht="15.75" customHeight="1" thickBot="1">
      <c r="B43" s="90" t="s">
        <v>484</v>
      </c>
      <c r="C43" s="91"/>
      <c r="D43" s="91"/>
      <c r="E43" s="91"/>
      <c r="F43" s="91"/>
      <c r="G43" s="91"/>
      <c r="H43" s="91"/>
      <c r="I43" s="91"/>
      <c r="J43" s="91"/>
      <c r="K43" s="91"/>
      <c r="L43" s="91"/>
      <c r="M43" s="91"/>
      <c r="N43" s="91"/>
      <c r="O43" s="91"/>
      <c r="P43" s="91"/>
      <c r="Q43" s="91"/>
      <c r="R43" s="92"/>
    </row>
  </sheetData>
  <mergeCells count="3">
    <mergeCell ref="B42:C42"/>
    <mergeCell ref="B43:R43"/>
    <mergeCell ref="B2:R2"/>
  </mergeCells>
  <pageMargins left="0.25" right="0.25" top="0.75" bottom="0.75" header="0.3" footer="0.3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Block Grant funding per KSDE</vt:lpstr>
      <vt:lpstr>Budget at Glance</vt:lpstr>
      <vt:lpstr>employment</vt:lpstr>
      <vt:lpstr>'Block Grant funding per KSDE'!Print_Titles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Dave</dc:creator>
  <cp:lastModifiedBy>User</cp:lastModifiedBy>
  <cp:lastPrinted>2015-08-24T12:07:55Z</cp:lastPrinted>
  <dcterms:created xsi:type="dcterms:W3CDTF">2015-08-19T15:25:39Z</dcterms:created>
  <dcterms:modified xsi:type="dcterms:W3CDTF">2015-08-24T12:15:24Z</dcterms:modified>
</cp:coreProperties>
</file>